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codeName="ThisWorkbook" defaultThemeVersion="124226"/>
  <bookViews>
    <workbookView xWindow="240" yWindow="105" windowWidth="18210" windowHeight="13410" tabRatio="601"/>
  </bookViews>
  <sheets>
    <sheet name="Results" sheetId="1" r:id="rId1"/>
    <sheet name="Minutes" sheetId="9" r:id="rId2"/>
    <sheet name="Latest Results - H'cp" sheetId="4" state="hidden" r:id="rId3"/>
    <sheet name="Rules of Mohgs" sheetId="5" r:id="rId4"/>
    <sheet name="Rules of Mohgs (ii)" sheetId="7" r:id="rId5"/>
  </sheets>
  <definedNames>
    <definedName name="_xlnm.Print_Area" localSheetId="2">'Latest Results - H''cp'!$B$2:$O$55</definedName>
    <definedName name="_xlnm.Print_Area" localSheetId="1">Minutes!$B$2:$B$21</definedName>
    <definedName name="_xlnm.Print_Area" localSheetId="0">Results!$B$2:$DY$77</definedName>
    <definedName name="_xlnm.Print_Area" localSheetId="3">'Rules of Mohgs'!$B$2:$C$21</definedName>
    <definedName name="_xlnm.Print_Area" localSheetId="4">'Rules of Mohgs (ii)'!$B$3:$C$59</definedName>
  </definedNames>
  <calcPr calcId="145621"/>
</workbook>
</file>

<file path=xl/calcChain.xml><?xml version="1.0" encoding="utf-8"?>
<calcChain xmlns="http://schemas.openxmlformats.org/spreadsheetml/2006/main">
  <c r="DV45" i="1" l="1"/>
  <c r="DV43" i="1"/>
  <c r="DV41" i="1"/>
  <c r="DV39" i="1"/>
  <c r="DV37" i="1"/>
  <c r="DV35" i="1"/>
  <c r="DV33" i="1"/>
  <c r="DV31" i="1"/>
  <c r="DV29" i="1"/>
  <c r="DV27" i="1"/>
  <c r="DV25" i="1"/>
  <c r="DV23" i="1"/>
  <c r="DV21" i="1"/>
  <c r="DV19" i="1"/>
  <c r="DV17" i="1"/>
  <c r="DV15" i="1"/>
  <c r="DV13" i="1"/>
  <c r="DV11" i="1"/>
  <c r="DV9" i="1"/>
  <c r="DV7" i="1"/>
  <c r="DX59" i="1"/>
  <c r="DY59" i="1" s="1"/>
  <c r="DV59" i="1"/>
  <c r="DU59" i="1"/>
  <c r="DT59" i="1"/>
  <c r="DX47" i="1"/>
  <c r="DV47" i="1"/>
  <c r="DX27" i="1"/>
  <c r="DN31" i="1"/>
  <c r="DN27" i="1"/>
  <c r="DU27" i="1" s="1"/>
  <c r="DN47" i="1"/>
  <c r="DU47" i="1" s="1"/>
  <c r="DQ65" i="1"/>
  <c r="DV57" i="1"/>
  <c r="DV55" i="1"/>
  <c r="DV53" i="1"/>
  <c r="DV51" i="1"/>
  <c r="DV49" i="1"/>
  <c r="DS65" i="1"/>
  <c r="DX15" i="1"/>
  <c r="DX17" i="1"/>
  <c r="DX19" i="1"/>
  <c r="DX21" i="1"/>
  <c r="DX23" i="1"/>
  <c r="DX25" i="1"/>
  <c r="DQ66" i="1"/>
  <c r="DX57" i="1"/>
  <c r="DN57" i="1"/>
  <c r="DT57" i="1" s="1"/>
  <c r="DY69" i="1"/>
  <c r="DN55" i="1"/>
  <c r="DT55" i="1" s="1"/>
  <c r="DX55" i="1"/>
  <c r="DX53" i="1"/>
  <c r="DN17" i="1"/>
  <c r="DN53" i="1"/>
  <c r="DU53" i="1" s="1"/>
  <c r="DN51" i="1"/>
  <c r="DU51" i="1" s="1"/>
  <c r="DX67" i="1"/>
  <c r="DY77" i="1"/>
  <c r="DY76" i="1" s="1"/>
  <c r="DX77" i="1"/>
  <c r="DW77" i="1"/>
  <c r="DW76" i="1" s="1"/>
  <c r="DV77" i="1"/>
  <c r="DU77" i="1"/>
  <c r="DS77" i="1"/>
  <c r="DR77" i="1"/>
  <c r="DQ77" i="1"/>
  <c r="DP77" i="1"/>
  <c r="DO77" i="1"/>
  <c r="DN77" i="1"/>
  <c r="DS75" i="1"/>
  <c r="DP75" i="1"/>
  <c r="DY73" i="1"/>
  <c r="DX73" i="1"/>
  <c r="DW73" i="1"/>
  <c r="DV73" i="1"/>
  <c r="DU73" i="1"/>
  <c r="DS73" i="1"/>
  <c r="DR73" i="1"/>
  <c r="DQ73" i="1"/>
  <c r="DP73" i="1"/>
  <c r="DO73" i="1"/>
  <c r="DN71" i="1"/>
  <c r="DN73" i="1" s="1"/>
  <c r="DN9" i="1"/>
  <c r="DN49" i="1"/>
  <c r="DU49" i="1" s="1"/>
  <c r="DX49" i="1"/>
  <c r="DX33" i="1"/>
  <c r="DY27" i="1" l="1"/>
  <c r="DT27" i="1"/>
  <c r="DT47" i="1"/>
  <c r="DY47" i="1"/>
  <c r="DT17" i="1"/>
  <c r="DU17" i="1"/>
  <c r="DU57" i="1"/>
  <c r="DY57" i="1"/>
  <c r="DY17" i="1"/>
  <c r="DY55" i="1"/>
  <c r="DV65" i="1"/>
  <c r="DU55" i="1"/>
  <c r="DY53" i="1"/>
  <c r="DT53" i="1"/>
  <c r="DT51" i="1"/>
  <c r="DT49" i="1"/>
  <c r="DY49" i="1"/>
  <c r="DN7" i="1"/>
  <c r="DT7" i="1" s="1"/>
  <c r="DN45" i="1" l="1"/>
  <c r="DN43" i="1"/>
  <c r="DN41" i="1"/>
  <c r="DN39" i="1"/>
  <c r="DN37" i="1"/>
  <c r="DN35" i="1"/>
  <c r="DN33" i="1"/>
  <c r="DT31" i="1"/>
  <c r="DN25" i="1"/>
  <c r="DN23" i="1"/>
  <c r="DN19" i="1"/>
  <c r="DN15" i="1"/>
  <c r="DN13" i="1"/>
  <c r="DN11" i="1"/>
  <c r="DN21" i="1"/>
  <c r="DU7" i="1" l="1"/>
  <c r="DT45" i="1"/>
  <c r="DT43" i="1"/>
  <c r="DT41" i="1"/>
  <c r="DT39" i="1"/>
  <c r="DT37" i="1"/>
  <c r="DT35" i="1"/>
  <c r="DT33" i="1"/>
  <c r="DN29" i="1"/>
  <c r="DT29" i="1" s="1"/>
  <c r="DT25" i="1"/>
  <c r="DT23" i="1"/>
  <c r="DT21" i="1"/>
  <c r="DT19" i="1"/>
  <c r="DT13" i="1"/>
  <c r="DT11" i="1"/>
  <c r="DT9" i="1"/>
  <c r="DX39" i="1"/>
  <c r="DX37" i="1"/>
  <c r="DX43" i="1"/>
  <c r="DX45" i="1"/>
  <c r="DX35" i="1"/>
  <c r="DX41" i="1"/>
  <c r="DX29" i="1"/>
  <c r="DN65" i="1" l="1"/>
  <c r="DS67" i="1" s="1"/>
  <c r="DU15" i="1"/>
  <c r="DY15" i="1"/>
  <c r="DT15" i="1"/>
  <c r="DU43" i="1"/>
  <c r="DY37" i="1"/>
  <c r="DU45" i="1"/>
  <c r="DY39" i="1"/>
  <c r="DU35" i="1"/>
  <c r="DU41" i="1"/>
  <c r="DU29" i="1"/>
  <c r="DY43" i="1"/>
  <c r="DY45" i="1"/>
  <c r="DY35" i="1"/>
  <c r="DY25" i="1"/>
  <c r="DU25" i="1"/>
  <c r="DY41" i="1"/>
  <c r="DU37" i="1"/>
  <c r="DU39" i="1"/>
  <c r="DY29" i="1"/>
  <c r="DX31" i="1"/>
  <c r="DX13" i="1"/>
  <c r="DX11" i="1"/>
  <c r="DX9" i="1"/>
  <c r="DX7" i="1"/>
  <c r="DU19" i="1"/>
  <c r="DU23" i="1"/>
  <c r="DU33" i="1"/>
  <c r="DX65" i="1" l="1"/>
  <c r="DY7" i="1"/>
  <c r="DU31" i="1"/>
  <c r="DY33" i="1"/>
  <c r="DY31" i="1"/>
  <c r="DY23" i="1"/>
  <c r="DY13" i="1"/>
  <c r="DY9" i="1"/>
  <c r="DY11" i="1"/>
  <c r="DY21" i="1"/>
  <c r="DY19" i="1"/>
  <c r="DU9" i="1"/>
  <c r="DU13" i="1"/>
  <c r="DU11" i="1"/>
  <c r="DU21" i="1"/>
  <c r="I50" i="4" l="1"/>
  <c r="G50" i="4"/>
</calcChain>
</file>

<file path=xl/comments1.xml><?xml version="1.0" encoding="utf-8"?>
<comments xmlns="http://schemas.openxmlformats.org/spreadsheetml/2006/main">
  <authors>
    <author>Author</author>
  </authors>
  <commentList>
    <comment ref="C3" authorId="0">
      <text>
        <r>
          <rPr>
            <b/>
            <sz val="9"/>
            <color indexed="81"/>
            <rFont val="Tahoma"/>
            <family val="2"/>
          </rPr>
          <t>Author:</t>
        </r>
        <r>
          <rPr>
            <sz val="9"/>
            <color indexed="81"/>
            <rFont val="Tahoma"/>
            <family val="2"/>
          </rPr>
          <t xml:space="preserve">
endments of the Rules </t>
        </r>
      </text>
    </comment>
  </commentList>
</comments>
</file>

<file path=xl/sharedStrings.xml><?xml version="1.0" encoding="utf-8"?>
<sst xmlns="http://schemas.openxmlformats.org/spreadsheetml/2006/main" count="237" uniqueCount="197">
  <si>
    <t>Plyd</t>
  </si>
  <si>
    <t>1st</t>
  </si>
  <si>
    <t>2nd</t>
  </si>
  <si>
    <t>Total £</t>
  </si>
  <si>
    <t>Name</t>
  </si>
  <si>
    <t>H'cp</t>
  </si>
  <si>
    <t>Pts</t>
  </si>
  <si>
    <t>Frank Beaton</t>
  </si>
  <si>
    <t>Bobby Hallett</t>
  </si>
  <si>
    <t>Peter Layton</t>
  </si>
  <si>
    <t>Peter Burchall</t>
  </si>
  <si>
    <t>Chris Minto</t>
  </si>
  <si>
    <t>Geoff Wall</t>
  </si>
  <si>
    <t>Vince Price</t>
  </si>
  <si>
    <t>Sweep  1st/2nd</t>
  </si>
  <si>
    <t>Handicap Adjustments</t>
  </si>
  <si>
    <t xml:space="preserve">Winner(s) </t>
  </si>
  <si>
    <t xml:space="preserve">Runner(s) up </t>
  </si>
  <si>
    <t>Bob Young</t>
  </si>
  <si>
    <t>"Bert Kwok"</t>
  </si>
  <si>
    <t>"Brains"</t>
  </si>
  <si>
    <t>+1</t>
  </si>
  <si>
    <t>"The Straggler" [F.B.]</t>
  </si>
  <si>
    <t>"The Cardinal" [P.B.]</t>
  </si>
  <si>
    <t>Peter Fowler [P.F.]</t>
  </si>
  <si>
    <t>John Gibson [J.G.]</t>
  </si>
  <si>
    <t>"Jockstrap" [R.H.]</t>
  </si>
  <si>
    <t>£</t>
  </si>
  <si>
    <t>No.</t>
  </si>
  <si>
    <t>Morpeth Open House Golf Society [Mohgs] 2011</t>
  </si>
  <si>
    <t>Simon Hallett [S.H.]</t>
  </si>
  <si>
    <t>Results Records</t>
  </si>
  <si>
    <t>"the Comic"</t>
  </si>
  <si>
    <t>Dave Findlay[D.F.]</t>
  </si>
  <si>
    <t xml:space="preserve">1st </t>
  </si>
  <si>
    <t xml:space="preserve">2nd </t>
  </si>
  <si>
    <t>Sweep Distribution  for £2.50  Stake</t>
  </si>
  <si>
    <t>"Rabbi" [P.L.]</t>
  </si>
  <si>
    <t>"Crocodile" [C.M.]</t>
  </si>
  <si>
    <t>"Prof." [R.Y.]</t>
  </si>
  <si>
    <t>" il Matador" [G.W.]</t>
  </si>
  <si>
    <t>"Blue Watch"</t>
  </si>
  <si>
    <t>Andrew Minto [A.M.]</t>
  </si>
  <si>
    <t>Keith Armstrong[K.A.]</t>
  </si>
  <si>
    <t>"Hot Lips"</t>
  </si>
  <si>
    <t>Average winnings per game played</t>
  </si>
  <si>
    <t>+2</t>
  </si>
  <si>
    <t>Last player Duffer(s) of the day</t>
  </si>
  <si>
    <t>2nd last player(s)</t>
  </si>
  <si>
    <t>Revised handicap</t>
  </si>
  <si>
    <t>Plyrs</t>
  </si>
  <si>
    <t>Plyrs.</t>
  </si>
  <si>
    <t>Rev. H'cp</t>
  </si>
  <si>
    <t>"The Viper" [V.P.]</t>
  </si>
  <si>
    <t>"The Kid"</t>
  </si>
  <si>
    <t>Morpeth Open House Golf Society [Mohgs] 2112</t>
  </si>
  <si>
    <t>Sweep Distribution  for £1.00  Stake</t>
  </si>
  <si>
    <t>02/01/2012</t>
  </si>
  <si>
    <t>H'cp @ 01/01/2012</t>
  </si>
  <si>
    <t>Competitions</t>
  </si>
  <si>
    <t>Morpeth Open House Golf Society [MOHGS]</t>
  </si>
  <si>
    <t>Forward</t>
  </si>
  <si>
    <t>Sweepstakes</t>
  </si>
  <si>
    <t>Handicaps</t>
  </si>
  <si>
    <t xml:space="preserve">The official club handicap on the 1st of January or the date upon which a golfer joins theMOHGS shall become the initial MOHGS handicap and all subsequent handicaps for the year shall be based upon this initial handicap. Handicaps will be adjusted in accordance with the following :-                                  </t>
  </si>
  <si>
    <t>Betterball\Team Competitions : Winners -1 Duffers +1</t>
  </si>
  <si>
    <t>Competitions will fall into four categories depending largely on the number of participants on the competition day.  The minimum number of participants for a competition to take place is 5. If the number is less than 5 the players shall make their own arrangements regarding the type of competition, sweepstakes and play with themselves [Cat 1]. The result of this match will have no bearing on the MOGHS handicap etc. and treated as a totally seperate venture.</t>
  </si>
  <si>
    <t xml:space="preserve">The basic MOHGS competition shall be individual stableford [Cat.2] . If the number of players is a multiple of 4 the competition will be  betterball stableford [Cat.3] and if a multiple of 3 a team competition should be considered [Cat.4]. </t>
  </si>
  <si>
    <t>MOHGS is a golfing society open to all like minded golfers who would like to partake in golfing competitions usually but not exclusively on mondays normally between the hours of 8.30 and 9.00a.m. together with the occasional "away" day at other courses. To facilitate the smooth running of the society the particiants will elect officers to carry out certain duties. The officers will include chairman,[FB] honourable secretary,[PF] competition secretary, [RH]  financial secretary, [PB] concert chairman,[VP] official photographer,[CM] away day organiser, [PB] and ball tosser,[PF]. The initials in [] are those of the current officers holding the various positions.</t>
  </si>
  <si>
    <t>1. There must be at least 5 people on the oche on any Monday for the game to be acknowledged as a proper MOHGS competition day. If less than 5 people turn out, the game has to be agreed between themselves.</t>
  </si>
  <si>
    <t>Mr. J.G enquired about the current h/cap system, as to whether 28 should be the upper limit. Mr. F.B recommended that h/caps should continue to be increased and there be no upper limit. Mr. V.P opined that he felt that Mr. J.G was uncomfortable with the present system because he thought he was receiving too many shots. It was eventually decided that the h/caps would be increased unconditionally.</t>
  </si>
  <si>
    <t>as shown</t>
  </si>
  <si>
    <t>Duffer(s) of the day</t>
  </si>
  <si>
    <t>Adjusted total winnings</t>
  </si>
  <si>
    <t>Team Winners</t>
  </si>
  <si>
    <t>Frank Beaton [F.B.]</t>
  </si>
  <si>
    <t>Bobby Hallett [R.H.]</t>
  </si>
  <si>
    <t>Peter Layton [P.L.]</t>
  </si>
  <si>
    <t>Chris Minto [C.M.]</t>
  </si>
  <si>
    <t>Dave Findlay [D.F.]</t>
  </si>
  <si>
    <t>Keith Suddaby [K.S.]</t>
  </si>
  <si>
    <t>Entrance fee per competitor will be £1.00 for "home"[Morpeth] games and £2.50 for "away" games and special occasions [e.g. Xmas Party] at the descretion of the competition secretary. In addition there will be a fee for twos at any hole of £0.20 for home games and £0.50 for away games. If no twos are achieved on the day the twos sweep will be carried forward to the next competion and distributed among any twos achievers on that day or again carried forward until a two is achieved by a competitor. In betterball and team competitions any winnings will be shared equally among all the members of the winning pair\team. The sweep shall be distributed in the following manner. 5+ entrants: 1st 70% 2nd-30% The percentages are approximate and the amounts will be rounded to the nearest £0.50 generally as shown in "Results "</t>
  </si>
  <si>
    <t>Rules of Mohgs</t>
  </si>
  <si>
    <t>Membership</t>
  </si>
  <si>
    <t>There is no restriction to membership and anybody who has played in a Mohgs event automatically becomes a member of the society.</t>
  </si>
  <si>
    <t>Club\Mhg H'cp. Diff.</t>
  </si>
  <si>
    <t>Amendments / Clarification of the rules as agreed at post competition meetings</t>
  </si>
  <si>
    <t>Minutes of Meeting held on 14 February 2011</t>
  </si>
  <si>
    <t>R.H. [Jockstrap] suggested that if 4 or less members should attend  the meet</t>
  </si>
  <si>
    <t>the sweep rules should not apply and those present would organise their own</t>
  </si>
  <si>
    <t>competition. Seconded by Gibbo [the brains] and carried unanimously.</t>
  </si>
  <si>
    <t>Minutes of Meeting held on 21 February 2011</t>
  </si>
  <si>
    <t>F.B.[The Straggler] asked whether a hole in one would qualify  for the "twos" pot. After discussionns P.B.[The Cardinal] proposed that all the twos pot should be awarded in total to the golfer(s) securing a hole in one from which [at their discretion] they could used to provide a celebrity drink. Seconded by R.H. [Jockstrap] and passed unanimously.</t>
  </si>
  <si>
    <t>Minutes of Meeting held on 07 March 2011</t>
  </si>
  <si>
    <t>R.H. Confirmed that the records show that the current "MOGHS" handicap applied to "away" days</t>
  </si>
  <si>
    <t>Minutes of meeting on 28th March 2011</t>
  </si>
  <si>
    <t>Minutes of meeting on 04th May 2011</t>
  </si>
  <si>
    <t>Agreed that in 4 ball betterball any 2s winnings to be shared equally by all members of the winning team[s].</t>
  </si>
  <si>
    <t>1. In singles competitions the winner is pulled 2 shots and the second placed person is pulled 1 shot. The last player in the comp. goes up 2 shots and the 2nd last goes up 1 shot. If the competition is drawn, everyone except the winners are given 1 shot.</t>
  </si>
  <si>
    <t>2. In pair's competitions, the winners are pulled one shot each and the overall losers gain one shot each.</t>
  </si>
  <si>
    <t>Both of the above proposals were agreed unanimously.</t>
  </si>
  <si>
    <t>2012 MINUTES</t>
  </si>
  <si>
    <t>Minutes of Meeting held on 24th October 2011</t>
  </si>
  <si>
    <t>Minutes of Meeting held on 16th January 2012</t>
  </si>
  <si>
    <t>2011 MINUTES</t>
  </si>
  <si>
    <t>Team Runners up</t>
  </si>
  <si>
    <t>Team Duffers</t>
  </si>
  <si>
    <t xml:space="preserve">as shown </t>
  </si>
  <si>
    <t>-1</t>
  </si>
  <si>
    <t>Av. Points</t>
  </si>
  <si>
    <t>Checks</t>
  </si>
  <si>
    <t>[D77:DG77]  =</t>
  </si>
  <si>
    <t>^</t>
  </si>
  <si>
    <t>2013 MINUTES</t>
  </si>
  <si>
    <t>Minutes of Meeting held on 8th April 2013</t>
  </si>
  <si>
    <t>1. Should there be more than one winner In team competitions the total sweepstake proceeds shall be shared equally by all winners and no prize for 2nd place shall be awarded.</t>
  </si>
  <si>
    <t>As there were 2 winners this week  the team in 2nd place Mr F.B. &amp; Mr P.L.  generously donated their winnings to be shared by the two winning teams. After careful consideration the competition secretary has agreed to the following change to the sweepstake distribution .</t>
  </si>
  <si>
    <t>CHANGES TO THE H/CAP SYSTEM: This item was instigated by Jocks, who had thought long and hard about the present situation and had decided that the system was due for review in order to make it fairer all round. He therefore proposed that in future, starting from next week, the following changes be made:</t>
  </si>
  <si>
    <t>Andrew Layton [A.L.]</t>
  </si>
  <si>
    <t xml:space="preserve">Proposal by BH that MOHGS sweaters be worn on 1st Monday of every month  with a £0.50 fine for non-compliance seconded and passed 4:3 </t>
  </si>
  <si>
    <t>Minutes of Meeting held on 6th December 2013</t>
  </si>
  <si>
    <t>MINUTES FOR MONDAY 21st. NOV 2011 IN THE CLUBHOUSE.</t>
  </si>
  <si>
    <t>Those officers who wish to resign at the A.G.M must do so in writing and ensure the letter in a sealed envelope is given to Mr. Kwok (Hon. Sec.), prior to the aforesaid meeting.</t>
  </si>
  <si>
    <t xml:space="preserve">"The Straggler" </t>
  </si>
  <si>
    <t xml:space="preserve">"The Cardinal" </t>
  </si>
  <si>
    <t xml:space="preserve">"Bert Kwok" </t>
  </si>
  <si>
    <t xml:space="preserve">"Jockstrap" </t>
  </si>
  <si>
    <t xml:space="preserve">"Rabbi" </t>
  </si>
  <si>
    <t xml:space="preserve">"Crocs" </t>
  </si>
  <si>
    <t>"Soapy"</t>
  </si>
  <si>
    <t xml:space="preserve">"il Matador" </t>
  </si>
  <si>
    <t>"Biggles bar mitzvah"</t>
  </si>
  <si>
    <t>Handicaps will revert back to the current official club handicap on 1st January each year. The  charts in "Record of Results" indicate the sweep distribution for home and away fixtures and number of contestants.</t>
  </si>
  <si>
    <t>Query on prizegiving by Mr. F.B-should the joint first and second prize money not have been shared by the joint winners? Mr. B.H said " No!"  end of.</t>
  </si>
  <si>
    <t>"The Geezer"</t>
  </si>
  <si>
    <t>Club Handicap 01/01/2015</t>
  </si>
  <si>
    <t>"The Laird"</t>
  </si>
  <si>
    <t>Terry Minnett [T.M.]</t>
  </si>
  <si>
    <t>28</t>
  </si>
  <si>
    <t>13</t>
  </si>
  <si>
    <t>Av. Paid per game played</t>
  </si>
  <si>
    <t>Check</t>
  </si>
  <si>
    <t>today</t>
  </si>
  <si>
    <t>Prev. total</t>
  </si>
  <si>
    <t>Total</t>
  </si>
  <si>
    <t>DP 59-60</t>
  </si>
  <si>
    <t xml:space="preserve"> </t>
  </si>
  <si>
    <t xml:space="preserve">DF77   *  £0.20  </t>
  </si>
  <si>
    <t xml:space="preserve">Deputy Duffer(s) </t>
  </si>
  <si>
    <t>"Shagpile"</t>
  </si>
  <si>
    <t>"Windscale"</t>
  </si>
  <si>
    <t>Michael Metcalfe [M.M.]</t>
  </si>
  <si>
    <t>Geoff Ainsley [G.A.]</t>
  </si>
  <si>
    <t>Bob Young {B.Y.]</t>
  </si>
  <si>
    <t>"Prof."</t>
  </si>
  <si>
    <t>"Shotgun"</t>
  </si>
  <si>
    <t>Alan Watson [A.W.]</t>
  </si>
  <si>
    <t>" Winker"</t>
  </si>
  <si>
    <t xml:space="preserve">Singles Competitions : Winners -2; Second - 1; Duffer [last] +2; Deputy Duffer [2nd last] +1. </t>
  </si>
  <si>
    <t xml:space="preserve">  + aw.days, Xmas   =</t>
  </si>
  <si>
    <t>Geoff Wall [G.F.]</t>
  </si>
  <si>
    <t>Marcus Chisholm [M.C.]</t>
  </si>
  <si>
    <t>"Bumpers" [t.b.c.]</t>
  </si>
  <si>
    <t>12</t>
  </si>
  <si>
    <t>30</t>
  </si>
  <si>
    <t>c/f</t>
  </si>
  <si>
    <t>Sweep</t>
  </si>
  <si>
    <t>"The Scuttler"</t>
  </si>
  <si>
    <t>Eric Evans</t>
  </si>
  <si>
    <t>"Jethro"</t>
  </si>
  <si>
    <t>Terry Henderson [T.H.]</t>
  </si>
  <si>
    <t>Rev. H'cp.</t>
  </si>
  <si>
    <t>Competition Results;</t>
  </si>
  <si>
    <t>Handicaps to be adjusted as per the rules of MOHGS.</t>
  </si>
  <si>
    <r>
      <rPr>
        <b/>
        <sz val="11"/>
        <rFont val="Arial"/>
        <family val="2"/>
      </rPr>
      <t>Apologies</t>
    </r>
    <r>
      <rPr>
        <sz val="11"/>
        <rFont val="Arial"/>
        <family val="2"/>
      </rPr>
      <t xml:space="preserve"> from all those not here.</t>
    </r>
  </si>
  <si>
    <t>Alan B-Whigham [A.B-W.]</t>
  </si>
  <si>
    <t>02/01/2017</t>
  </si>
  <si>
    <t>Morpeth Open House Golf Society [Mohgs] 2017</t>
  </si>
  <si>
    <t xml:space="preserve">Ind. Stableford       No 2s - £2 c/f </t>
  </si>
  <si>
    <t>Notes of MOHGS Meeting 02 January 2017</t>
  </si>
  <si>
    <r>
      <rPr>
        <b/>
        <sz val="11"/>
        <rFont val="Arial"/>
        <family val="2"/>
      </rPr>
      <t>Present:</t>
    </r>
    <r>
      <rPr>
        <sz val="11"/>
        <rFont val="Arial"/>
        <family val="2"/>
      </rPr>
      <t>- RH, FB, WS, PL, JG, MM, DF &amp; CM. KS did not play but attended the meeting. BY and GW played but left before the meeting.</t>
    </r>
  </si>
  <si>
    <t xml:space="preserve">No twos posted so £2.00 carried forward to next week </t>
  </si>
  <si>
    <t>Duffer of the Day was Windscale with 25 points and Deputy Duffer was Jock St Rappe with 28 points.</t>
  </si>
  <si>
    <t>In joint second place were The straggler and the Rabbi with 38 points, however the winner and champ for the week was the Prof  with a magnificent 43points.</t>
  </si>
  <si>
    <r>
      <rPr>
        <b/>
        <sz val="11"/>
        <rFont val="Arial"/>
        <family val="2"/>
      </rPr>
      <t>Geezers</t>
    </r>
    <r>
      <rPr>
        <sz val="11"/>
        <rFont val="Arial"/>
        <family val="2"/>
      </rPr>
      <t xml:space="preserve"> </t>
    </r>
    <r>
      <rPr>
        <b/>
        <sz val="11"/>
        <rFont val="Arial"/>
        <family val="2"/>
      </rPr>
      <t>Cards</t>
    </r>
    <r>
      <rPr>
        <sz val="11"/>
        <rFont val="Arial"/>
        <family val="2"/>
      </rPr>
      <t xml:space="preserve"> were in play; A total of £?.?? collected.</t>
    </r>
  </si>
  <si>
    <r>
      <rPr>
        <b/>
        <sz val="11"/>
        <rFont val="Arial"/>
        <family val="2"/>
      </rPr>
      <t>Tee times</t>
    </r>
    <r>
      <rPr>
        <sz val="11"/>
        <rFont val="Arial"/>
        <family val="2"/>
      </rPr>
      <t xml:space="preserve"> booked for next week - 08.48 - 09.04 am</t>
    </r>
  </si>
  <si>
    <r>
      <rPr>
        <b/>
        <sz val="11"/>
        <rFont val="Arial"/>
        <family val="2"/>
      </rPr>
      <t>Business</t>
    </r>
    <r>
      <rPr>
        <sz val="11"/>
        <rFont val="Arial"/>
        <family val="2"/>
      </rPr>
      <t xml:space="preserve"> : The Straggler reported that Del Boy was now in a position to provide further MOHGS attire and those wishing to partake should provide a list of items required including size and colour by the 9th Jan. 2017</t>
    </r>
  </si>
  <si>
    <r>
      <rPr>
        <b/>
        <sz val="11"/>
        <rFont val="Arial"/>
        <family val="2"/>
      </rPr>
      <t>The Christmas Party</t>
    </r>
    <r>
      <rPr>
        <sz val="11"/>
        <rFont val="Arial"/>
        <family val="2"/>
      </rPr>
      <t xml:space="preserve"> </t>
    </r>
    <r>
      <rPr>
        <b/>
        <sz val="11"/>
        <rFont val="Arial"/>
        <family val="2"/>
      </rPr>
      <t>2017</t>
    </r>
    <r>
      <rPr>
        <sz val="11"/>
        <rFont val="Arial"/>
        <family val="2"/>
      </rPr>
      <t xml:space="preserve"> Discussions were put on hold until meaningful contributions could be obtained.</t>
    </r>
  </si>
  <si>
    <r>
      <t xml:space="preserve">Further confirmation was given that the </t>
    </r>
    <r>
      <rPr>
        <b/>
        <sz val="11"/>
        <rFont val="Arial"/>
        <family val="2"/>
      </rPr>
      <t xml:space="preserve">AGM/Presentation day </t>
    </r>
    <r>
      <rPr>
        <sz val="11"/>
        <rFont val="Arial"/>
        <family val="2"/>
      </rPr>
      <t>would be held on Monday 9th Jan 2017 and that the hon. Sec. would provide an agenda in the usual format. Advance notice should be given to any thorny questions that may need some careful deliberation by the relevant parties.</t>
    </r>
  </si>
  <si>
    <r>
      <rPr>
        <b/>
        <sz val="11"/>
        <rFont val="Arial"/>
        <family val="2"/>
      </rPr>
      <t xml:space="preserve">Resignation of the Competition Secretary </t>
    </r>
    <r>
      <rPr>
        <sz val="11"/>
        <rFont val="Arial"/>
        <family val="2"/>
      </rPr>
      <t xml:space="preserve">The Straggler reported that his offspring, Lord Snooty and Desmond would be prepared on receipt of the weekly information to produce the necessary spread sheet. St Rappe commented that although this was most commendable and substantially more than any other individuals had offered he believed that the position required someone who attended on a regular basis in order to make insantaneous decisions on competition format, local rules etc. He also reiterated his comments in his resignation letter that new blood with fresh ideas should be installed about every 4 years.  </t>
    </r>
  </si>
  <si>
    <r>
      <rPr>
        <b/>
        <sz val="11"/>
        <rFont val="Arial"/>
        <family val="2"/>
      </rPr>
      <t>Toasts</t>
    </r>
    <r>
      <rPr>
        <sz val="11"/>
        <rFont val="Arial"/>
        <family val="2"/>
      </rPr>
      <t xml:space="preserve"> Mohgs for a successful 2016, the City of Kingston upon Hull for being awarded the "City of Culture" 2017 and the knights and dames  included in the New Year's honours lists. Jocks abstained on the last matter as he did not believe all recipients were deserving.</t>
    </r>
  </si>
  <si>
    <r>
      <rPr>
        <b/>
        <sz val="11"/>
        <rFont val="Arial"/>
        <family val="2"/>
      </rPr>
      <t>Away Days:</t>
    </r>
    <r>
      <rPr>
        <sz val="11"/>
        <rFont val="Arial"/>
        <family val="2"/>
      </rPr>
      <t xml:space="preserve"> not discussed</t>
    </r>
  </si>
  <si>
    <t>The meeting closed at about 1.45pm.</t>
  </si>
  <si>
    <t>Totals for 2017</t>
  </si>
  <si>
    <t>"2s" for 2017</t>
  </si>
  <si>
    <t>Geezers 2017</t>
  </si>
  <si>
    <r>
      <rPr>
        <b/>
        <sz val="11"/>
        <rFont val="Arial"/>
        <family val="2"/>
      </rPr>
      <t>Swears</t>
    </r>
    <r>
      <rPr>
        <sz val="11"/>
        <rFont val="Arial"/>
        <family val="2"/>
      </rPr>
      <t xml:space="preserve"> made £1.50</t>
    </r>
  </si>
</sst>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7" formatCode="&quot;£&quot;#,##0.00;\-&quot;£&quot;#,##0.00"/>
    <numFmt numFmtId="8" formatCode="&quot;£&quot;#,##0.00;[Red]\-&quot;£&quot;#,##0.00"/>
    <numFmt numFmtId="43" formatCode="_-* #,##0.00_-;\-* #,##0.00_-;_-* &quot;-&quot;??_-;_-@_-"/>
    <numFmt numFmtId="164" formatCode="&quot;£&quot;#,##0.00"/>
    <numFmt numFmtId="165" formatCode="#,##0_ ;[Red]\-#,##0\ "/>
  </numFmts>
  <fonts count="19" x14ac:knownFonts="1">
    <font>
      <sz val="11"/>
      <color theme="1"/>
      <name val="Calibri"/>
      <family val="2"/>
      <scheme val="minor"/>
    </font>
    <font>
      <sz val="11"/>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sz val="9"/>
      <name val="Calibri"/>
      <family val="2"/>
      <scheme val="minor"/>
    </font>
    <font>
      <sz val="9"/>
      <color rgb="FF000000"/>
      <name val="Calibri"/>
      <family val="2"/>
      <scheme val="minor"/>
    </font>
    <font>
      <sz val="9"/>
      <color rgb="FFFF0000"/>
      <name val="Calibri"/>
      <family val="2"/>
      <scheme val="minor"/>
    </font>
    <font>
      <b/>
      <sz val="11"/>
      <color theme="1"/>
      <name val="Calibri"/>
      <family val="2"/>
      <scheme val="minor"/>
    </font>
    <font>
      <sz val="6"/>
      <color theme="1"/>
      <name val="Calibri"/>
      <family val="2"/>
      <scheme val="minor"/>
    </font>
    <font>
      <b/>
      <sz val="9"/>
      <color indexed="81"/>
      <name val="Tahoma"/>
      <family val="2"/>
    </font>
    <font>
      <sz val="7"/>
      <color theme="1"/>
      <name val="Calibri"/>
      <family val="2"/>
      <scheme val="minor"/>
    </font>
    <font>
      <sz val="9"/>
      <color indexed="81"/>
      <name val="Tahoma"/>
      <family val="2"/>
    </font>
    <font>
      <u/>
      <sz val="11"/>
      <color theme="1"/>
      <name val="Calibri"/>
      <family val="2"/>
      <scheme val="minor"/>
    </font>
    <font>
      <b/>
      <sz val="9"/>
      <name val="Calibri"/>
      <family val="2"/>
      <scheme val="minor"/>
    </font>
    <font>
      <b/>
      <sz val="12"/>
      <color theme="1"/>
      <name val="Calibri"/>
      <family val="2"/>
      <scheme val="minor"/>
    </font>
    <font>
      <sz val="11"/>
      <name val="Arial"/>
      <family val="2"/>
    </font>
    <font>
      <b/>
      <sz val="11"/>
      <name val="Arial"/>
      <family val="2"/>
    </font>
    <font>
      <sz val="11"/>
      <name val="Calibri"/>
      <family val="2"/>
      <scheme val="minor"/>
    </font>
  </fonts>
  <fills count="15">
    <fill>
      <patternFill patternType="none"/>
    </fill>
    <fill>
      <patternFill patternType="gray125"/>
    </fill>
    <fill>
      <patternFill patternType="solid">
        <fgColor theme="3" tint="0.79998168889431442"/>
        <bgColor indexed="64"/>
      </patternFill>
    </fill>
    <fill>
      <patternFill patternType="solid">
        <fgColor rgb="FFFFFF00"/>
        <bgColor indexed="64"/>
      </patternFill>
    </fill>
    <fill>
      <patternFill patternType="solid">
        <fgColor rgb="FFFF0000"/>
        <bgColor indexed="64"/>
      </patternFill>
    </fill>
    <fill>
      <patternFill patternType="solid">
        <fgColor rgb="FF00B050"/>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rgb="FF92D050"/>
        <bgColor indexed="64"/>
      </patternFill>
    </fill>
    <fill>
      <patternFill patternType="solid">
        <fgColor theme="3" tint="0.59999389629810485"/>
        <bgColor indexed="64"/>
      </patternFill>
    </fill>
    <fill>
      <patternFill patternType="solid">
        <fgColor theme="7" tint="0.59999389629810485"/>
        <bgColor indexed="64"/>
      </patternFill>
    </fill>
    <fill>
      <patternFill patternType="solid">
        <fgColor theme="6" tint="0.59999389629810485"/>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5" tint="0.59999389629810485"/>
        <bgColor indexed="64"/>
      </patternFill>
    </fill>
  </fills>
  <borders count="6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style="thin">
        <color indexed="64"/>
      </bottom>
      <diagonal/>
    </border>
    <border>
      <left style="medium">
        <color indexed="64"/>
      </left>
      <right style="medium">
        <color indexed="64"/>
      </right>
      <top style="thin">
        <color indexed="64"/>
      </top>
      <bottom style="medium">
        <color indexed="64"/>
      </bottom>
      <diagonal/>
    </border>
    <border>
      <left/>
      <right/>
      <top style="medium">
        <color indexed="64"/>
      </top>
      <bottom style="thin">
        <color indexed="64"/>
      </bottom>
      <diagonal/>
    </border>
    <border>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style="medium">
        <color indexed="64"/>
      </left>
      <right style="thin">
        <color indexed="64"/>
      </right>
      <top/>
      <bottom style="medium">
        <color indexed="64"/>
      </bottom>
      <diagonal/>
    </border>
    <border>
      <left/>
      <right style="medium">
        <color indexed="64"/>
      </right>
      <top/>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thin">
        <color indexed="64"/>
      </top>
      <bottom/>
      <diagonal/>
    </border>
    <border>
      <left/>
      <right style="medium">
        <color indexed="64"/>
      </right>
      <top style="thin">
        <color indexed="64"/>
      </top>
      <bottom/>
      <diagonal/>
    </border>
    <border>
      <left/>
      <right/>
      <top/>
      <bottom style="medium">
        <color indexed="64"/>
      </bottom>
      <diagonal/>
    </border>
    <border>
      <left/>
      <right style="thin">
        <color indexed="64"/>
      </right>
      <top style="medium">
        <color indexed="64"/>
      </top>
      <bottom style="thin">
        <color indexed="64"/>
      </bottom>
      <diagonal/>
    </border>
    <border>
      <left style="thin">
        <color indexed="64"/>
      </left>
      <right/>
      <top/>
      <bottom/>
      <diagonal/>
    </border>
    <border>
      <left/>
      <right style="thin">
        <color indexed="64"/>
      </right>
      <top/>
      <bottom/>
      <diagonal/>
    </border>
    <border>
      <left style="medium">
        <color indexed="64"/>
      </left>
      <right style="thin">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s>
  <cellStyleXfs count="2">
    <xf numFmtId="0" fontId="0" fillId="0" borderId="0"/>
    <xf numFmtId="43" fontId="1" fillId="0" borderId="0" applyFont="0" applyFill="0" applyBorder="0" applyAlignment="0" applyProtection="0"/>
  </cellStyleXfs>
  <cellXfs count="333">
    <xf numFmtId="0" fontId="0" fillId="0" borderId="0" xfId="0"/>
    <xf numFmtId="0" fontId="2" fillId="0" borderId="0" xfId="0" applyFont="1"/>
    <xf numFmtId="0" fontId="4" fillId="0" borderId="0" xfId="0" applyFont="1"/>
    <xf numFmtId="0" fontId="2" fillId="0" borderId="0" xfId="0" applyFont="1" applyBorder="1"/>
    <xf numFmtId="0" fontId="2" fillId="0" borderId="0" xfId="0" applyFont="1" applyFill="1"/>
    <xf numFmtId="0" fontId="2" fillId="0" borderId="0" xfId="0" applyFont="1" applyFill="1" applyBorder="1"/>
    <xf numFmtId="0" fontId="2" fillId="0" borderId="8" xfId="0" applyFont="1" applyFill="1" applyBorder="1" applyAlignment="1">
      <alignment horizontal="center"/>
    </xf>
    <xf numFmtId="0" fontId="2" fillId="0" borderId="0" xfId="0" applyFont="1" applyAlignment="1">
      <alignment wrapText="1"/>
    </xf>
    <xf numFmtId="0" fontId="2" fillId="0" borderId="4" xfId="0" applyFont="1" applyFill="1" applyBorder="1" applyAlignment="1">
      <alignment horizontal="center"/>
    </xf>
    <xf numFmtId="0" fontId="2" fillId="0" borderId="2" xfId="0" applyFont="1" applyFill="1" applyBorder="1" applyAlignment="1">
      <alignment horizontal="center"/>
    </xf>
    <xf numFmtId="0" fontId="2" fillId="0" borderId="6" xfId="0" applyFont="1" applyFill="1" applyBorder="1" applyAlignment="1">
      <alignment horizontal="center"/>
    </xf>
    <xf numFmtId="0" fontId="2" fillId="0" borderId="3" xfId="0" applyFont="1" applyFill="1" applyBorder="1" applyAlignment="1">
      <alignment horizontal="center"/>
    </xf>
    <xf numFmtId="0" fontId="2" fillId="0" borderId="7" xfId="0" applyFont="1" applyFill="1" applyBorder="1" applyAlignment="1">
      <alignment horizontal="center"/>
    </xf>
    <xf numFmtId="0" fontId="2" fillId="0" borderId="1" xfId="0" applyFont="1" applyFill="1" applyBorder="1" applyAlignment="1">
      <alignment horizontal="center"/>
    </xf>
    <xf numFmtId="164" fontId="2" fillId="2" borderId="12" xfId="0" applyNumberFormat="1" applyFont="1" applyFill="1" applyBorder="1"/>
    <xf numFmtId="165" fontId="2" fillId="0" borderId="14" xfId="0" applyNumberFormat="1" applyFont="1" applyFill="1" applyBorder="1"/>
    <xf numFmtId="164" fontId="2" fillId="0" borderId="0" xfId="0" applyNumberFormat="1" applyFont="1" applyFill="1" applyBorder="1"/>
    <xf numFmtId="8" fontId="2" fillId="6" borderId="1" xfId="0" applyNumberFormat="1" applyFont="1" applyFill="1" applyBorder="1" applyAlignment="1">
      <alignment horizontal="center"/>
    </xf>
    <xf numFmtId="8" fontId="2" fillId="6" borderId="2" xfId="0" applyNumberFormat="1" applyFont="1" applyFill="1" applyBorder="1" applyAlignment="1">
      <alignment horizontal="center"/>
    </xf>
    <xf numFmtId="0" fontId="2" fillId="0" borderId="0" xfId="0" applyFont="1" applyAlignment="1">
      <alignment horizontal="center"/>
    </xf>
    <xf numFmtId="165" fontId="2" fillId="0" borderId="14" xfId="0" applyNumberFormat="1" applyFont="1" applyFill="1" applyBorder="1" applyAlignment="1">
      <alignment horizontal="center"/>
    </xf>
    <xf numFmtId="0" fontId="2" fillId="4" borderId="0" xfId="0" applyFont="1" applyFill="1" applyAlignment="1">
      <alignment horizontal="center"/>
    </xf>
    <xf numFmtId="0" fontId="2" fillId="7" borderId="0" xfId="0" applyFont="1" applyFill="1" applyAlignment="1">
      <alignment horizontal="center"/>
    </xf>
    <xf numFmtId="49" fontId="2" fillId="5" borderId="0" xfId="0" applyNumberFormat="1" applyFont="1" applyFill="1" applyAlignment="1">
      <alignment horizontal="center"/>
    </xf>
    <xf numFmtId="0" fontId="2" fillId="0" borderId="0" xfId="0" applyFont="1" applyAlignment="1"/>
    <xf numFmtId="0" fontId="2" fillId="0" borderId="24" xfId="0" applyFont="1" applyFill="1" applyBorder="1" applyAlignment="1">
      <alignment horizontal="center"/>
    </xf>
    <xf numFmtId="0" fontId="2" fillId="0" borderId="25" xfId="0" applyFont="1" applyFill="1" applyBorder="1" applyAlignment="1">
      <alignment horizontal="center"/>
    </xf>
    <xf numFmtId="8" fontId="2" fillId="0" borderId="6" xfId="0" applyNumberFormat="1" applyFont="1" applyFill="1" applyBorder="1" applyAlignment="1">
      <alignment horizontal="center"/>
    </xf>
    <xf numFmtId="0" fontId="2" fillId="0" borderId="26" xfId="0" applyFont="1" applyFill="1" applyBorder="1" applyAlignment="1">
      <alignment horizontal="center"/>
    </xf>
    <xf numFmtId="1" fontId="2" fillId="0" borderId="7" xfId="0" applyNumberFormat="1" applyFont="1" applyFill="1" applyBorder="1" applyAlignment="1">
      <alignment horizontal="center"/>
    </xf>
    <xf numFmtId="0" fontId="2" fillId="0" borderId="30" xfId="0" applyFont="1" applyFill="1" applyBorder="1" applyAlignment="1">
      <alignment horizontal="center"/>
    </xf>
    <xf numFmtId="164" fontId="2" fillId="0" borderId="25" xfId="0" applyNumberFormat="1" applyFont="1" applyFill="1" applyBorder="1" applyAlignment="1">
      <alignment horizontal="center"/>
    </xf>
    <xf numFmtId="0" fontId="2" fillId="0" borderId="31" xfId="0" applyFont="1" applyFill="1" applyBorder="1" applyAlignment="1">
      <alignment horizontal="center"/>
    </xf>
    <xf numFmtId="164" fontId="2" fillId="0" borderId="6" xfId="0" applyNumberFormat="1" applyFont="1" applyFill="1" applyBorder="1" applyAlignment="1">
      <alignment horizontal="center"/>
    </xf>
    <xf numFmtId="0" fontId="8" fillId="0" borderId="0" xfId="0" applyFont="1"/>
    <xf numFmtId="0" fontId="2" fillId="6" borderId="1" xfId="0" applyFont="1" applyFill="1" applyBorder="1"/>
    <xf numFmtId="164" fontId="2" fillId="6" borderId="1" xfId="0" applyNumberFormat="1" applyFont="1" applyFill="1" applyBorder="1"/>
    <xf numFmtId="0" fontId="2" fillId="6" borderId="1" xfId="0" applyFont="1" applyFill="1" applyBorder="1" applyAlignment="1">
      <alignment horizontal="center"/>
    </xf>
    <xf numFmtId="164" fontId="2" fillId="6" borderId="1" xfId="0" applyNumberFormat="1" applyFont="1" applyFill="1" applyBorder="1" applyAlignment="1">
      <alignment horizontal="center"/>
    </xf>
    <xf numFmtId="0" fontId="2" fillId="6" borderId="2" xfId="0" applyFont="1" applyFill="1" applyBorder="1" applyAlignment="1">
      <alignment vertical="center"/>
    </xf>
    <xf numFmtId="164" fontId="2" fillId="6" borderId="2" xfId="0" applyNumberFormat="1" applyFont="1" applyFill="1" applyBorder="1" applyAlignment="1">
      <alignment horizontal="center"/>
    </xf>
    <xf numFmtId="0" fontId="2" fillId="6" borderId="2" xfId="0" applyFont="1" applyFill="1" applyBorder="1" applyAlignment="1">
      <alignment horizontal="center"/>
    </xf>
    <xf numFmtId="0" fontId="0" fillId="0" borderId="0" xfId="0" applyBorder="1" applyAlignment="1"/>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8" fontId="2" fillId="0" borderId="0" xfId="0" applyNumberFormat="1" applyFont="1" applyFill="1" applyBorder="1" applyAlignment="1">
      <alignment horizontal="center"/>
    </xf>
    <xf numFmtId="0" fontId="2" fillId="0" borderId="0" xfId="0" applyFont="1" applyFill="1" applyBorder="1" applyAlignment="1"/>
    <xf numFmtId="0" fontId="2" fillId="3" borderId="0" xfId="0" applyFont="1" applyFill="1" applyAlignment="1">
      <alignment horizontal="center"/>
    </xf>
    <xf numFmtId="0" fontId="7" fillId="0" borderId="0" xfId="0" applyFont="1" applyFill="1"/>
    <xf numFmtId="0" fontId="4" fillId="0" borderId="0" xfId="0" applyFont="1" applyBorder="1"/>
    <xf numFmtId="0" fontId="2" fillId="0" borderId="21" xfId="0" applyFont="1" applyFill="1" applyBorder="1" applyAlignment="1">
      <alignment horizontal="center"/>
    </xf>
    <xf numFmtId="0" fontId="2" fillId="0" borderId="0" xfId="0" applyFont="1" applyFill="1" applyAlignment="1">
      <alignment horizontal="center"/>
    </xf>
    <xf numFmtId="0" fontId="2" fillId="0" borderId="19" xfId="0" applyFont="1" applyFill="1" applyBorder="1" applyAlignment="1">
      <alignment horizontal="center"/>
    </xf>
    <xf numFmtId="0" fontId="2" fillId="0" borderId="20" xfId="0" applyFont="1" applyFill="1" applyBorder="1" applyAlignment="1">
      <alignment horizontal="center"/>
    </xf>
    <xf numFmtId="0" fontId="3" fillId="0" borderId="20" xfId="0" applyFont="1" applyFill="1" applyBorder="1" applyAlignment="1">
      <alignment horizontal="center"/>
    </xf>
    <xf numFmtId="0" fontId="2" fillId="0" borderId="34" xfId="0" applyFont="1" applyFill="1" applyBorder="1" applyAlignment="1">
      <alignment horizontal="center"/>
    </xf>
    <xf numFmtId="0" fontId="4" fillId="0" borderId="0" xfId="0" applyFont="1" applyFill="1" applyAlignment="1">
      <alignment horizontal="center"/>
    </xf>
    <xf numFmtId="164" fontId="2" fillId="4" borderId="36" xfId="0" applyNumberFormat="1" applyFont="1" applyFill="1" applyBorder="1"/>
    <xf numFmtId="10" fontId="2" fillId="0" borderId="0" xfId="0" applyNumberFormat="1" applyFont="1" applyFill="1"/>
    <xf numFmtId="0" fontId="2" fillId="0" borderId="0" xfId="0" applyFont="1" applyBorder="1" applyAlignment="1">
      <alignment wrapText="1"/>
    </xf>
    <xf numFmtId="49" fontId="2" fillId="0" borderId="33" xfId="0" applyNumberFormat="1" applyFont="1" applyFill="1" applyBorder="1" applyAlignment="1">
      <alignment horizontal="center"/>
    </xf>
    <xf numFmtId="49" fontId="2" fillId="0" borderId="3" xfId="0" applyNumberFormat="1" applyFont="1" applyFill="1" applyBorder="1" applyAlignment="1">
      <alignment horizontal="center"/>
    </xf>
    <xf numFmtId="10" fontId="2" fillId="0" borderId="0" xfId="0" applyNumberFormat="1" applyFont="1" applyFill="1" applyAlignment="1">
      <alignment horizontal="center"/>
    </xf>
    <xf numFmtId="0" fontId="2" fillId="6" borderId="1" xfId="0" applyFont="1" applyFill="1" applyBorder="1" applyAlignment="1">
      <alignment horizontal="center" wrapText="1"/>
    </xf>
    <xf numFmtId="164" fontId="2" fillId="6" borderId="1" xfId="0" applyNumberFormat="1" applyFont="1" applyFill="1" applyBorder="1" applyAlignment="1">
      <alignment horizontal="center" wrapText="1"/>
    </xf>
    <xf numFmtId="164" fontId="2" fillId="0" borderId="0" xfId="0" applyNumberFormat="1" applyFont="1" applyFill="1" applyBorder="1" applyAlignment="1">
      <alignment horizontal="center" wrapText="1"/>
    </xf>
    <xf numFmtId="0" fontId="9" fillId="0" borderId="0" xfId="0" applyFont="1" applyFill="1" applyAlignment="1"/>
    <xf numFmtId="0" fontId="9" fillId="0" borderId="0" xfId="0" applyFont="1" applyFill="1" applyAlignment="1">
      <alignment horizontal="center"/>
    </xf>
    <xf numFmtId="0" fontId="9" fillId="0" borderId="0" xfId="0" applyFont="1" applyAlignment="1"/>
    <xf numFmtId="0" fontId="2" fillId="0" borderId="0" xfId="0" applyFont="1" applyFill="1" applyAlignment="1"/>
    <xf numFmtId="0" fontId="2" fillId="0" borderId="37" xfId="0" applyFont="1" applyFill="1" applyBorder="1" applyAlignment="1">
      <alignment horizontal="center"/>
    </xf>
    <xf numFmtId="0" fontId="2" fillId="0" borderId="38" xfId="0" applyFont="1" applyFill="1" applyBorder="1" applyAlignment="1">
      <alignment horizontal="center"/>
    </xf>
    <xf numFmtId="0" fontId="2" fillId="0" borderId="10" xfId="0" applyFont="1" applyFill="1" applyBorder="1" applyAlignment="1">
      <alignment horizontal="center"/>
    </xf>
    <xf numFmtId="8" fontId="2" fillId="0" borderId="39" xfId="0" applyNumberFormat="1" applyFont="1" applyFill="1" applyBorder="1" applyAlignment="1">
      <alignment horizontal="center"/>
    </xf>
    <xf numFmtId="0" fontId="2" fillId="0" borderId="40" xfId="0" applyFont="1" applyFill="1" applyBorder="1" applyAlignment="1">
      <alignment horizontal="center"/>
    </xf>
    <xf numFmtId="164" fontId="2" fillId="0" borderId="39" xfId="0" applyNumberFormat="1" applyFont="1" applyFill="1" applyBorder="1" applyAlignment="1">
      <alignment horizontal="center"/>
    </xf>
    <xf numFmtId="164" fontId="2" fillId="0" borderId="0" xfId="0" applyNumberFormat="1" applyFont="1" applyFill="1" applyBorder="1" applyAlignment="1"/>
    <xf numFmtId="1" fontId="2" fillId="0" borderId="0" xfId="0" applyNumberFormat="1" applyFont="1" applyAlignment="1">
      <alignment horizontal="center"/>
    </xf>
    <xf numFmtId="1" fontId="2" fillId="0" borderId="0" xfId="0" applyNumberFormat="1" applyFont="1" applyFill="1" applyAlignment="1">
      <alignment horizontal="center"/>
    </xf>
    <xf numFmtId="49" fontId="2" fillId="8" borderId="0" xfId="0" applyNumberFormat="1" applyFont="1" applyFill="1" applyBorder="1" applyAlignment="1">
      <alignment horizontal="center"/>
    </xf>
    <xf numFmtId="49" fontId="2" fillId="0" borderId="23" xfId="0" applyNumberFormat="1" applyFont="1" applyFill="1" applyBorder="1" applyAlignment="1">
      <alignment horizontal="center"/>
    </xf>
    <xf numFmtId="0" fontId="2" fillId="0" borderId="41" xfId="0" applyFont="1" applyFill="1" applyBorder="1" applyAlignment="1">
      <alignment horizontal="center"/>
    </xf>
    <xf numFmtId="49" fontId="2" fillId="0" borderId="4" xfId="0" applyNumberFormat="1" applyFont="1" applyFill="1" applyBorder="1" applyAlignment="1">
      <alignment horizontal="center"/>
    </xf>
    <xf numFmtId="0" fontId="2" fillId="0" borderId="42" xfId="0" applyFont="1" applyFill="1" applyBorder="1" applyAlignment="1">
      <alignment horizontal="center"/>
    </xf>
    <xf numFmtId="2" fontId="2" fillId="0" borderId="0" xfId="0" applyNumberFormat="1" applyFont="1"/>
    <xf numFmtId="2" fontId="2" fillId="0" borderId="0" xfId="0" applyNumberFormat="1" applyFont="1" applyFill="1"/>
    <xf numFmtId="0" fontId="0" fillId="0" borderId="0" xfId="0" applyFont="1"/>
    <xf numFmtId="0" fontId="0" fillId="0" borderId="0" xfId="0" applyFont="1" applyFill="1" applyAlignment="1">
      <alignment horizontal="center"/>
    </xf>
    <xf numFmtId="0" fontId="2" fillId="0" borderId="0" xfId="0" applyFont="1" applyAlignment="1">
      <alignment vertical="center"/>
    </xf>
    <xf numFmtId="0" fontId="2" fillId="6" borderId="1" xfId="0" applyFont="1" applyFill="1" applyBorder="1" applyAlignment="1">
      <alignment horizontal="center" vertical="center"/>
    </xf>
    <xf numFmtId="164" fontId="2" fillId="6" borderId="1" xfId="0" applyNumberFormat="1" applyFont="1" applyFill="1" applyBorder="1" applyAlignment="1">
      <alignment horizontal="center" vertical="center"/>
    </xf>
    <xf numFmtId="8" fontId="2" fillId="6" borderId="1" xfId="0" applyNumberFormat="1" applyFont="1" applyFill="1" applyBorder="1" applyAlignment="1">
      <alignment horizontal="center" vertical="center"/>
    </xf>
    <xf numFmtId="164" fontId="2" fillId="0" borderId="0" xfId="0" applyNumberFormat="1" applyFont="1" applyFill="1" applyBorder="1" applyAlignment="1">
      <alignment horizontal="center" vertical="center"/>
    </xf>
    <xf numFmtId="0" fontId="0" fillId="0" borderId="0" xfId="0" applyAlignment="1">
      <alignment wrapText="1"/>
    </xf>
    <xf numFmtId="49" fontId="2" fillId="0" borderId="11"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164" fontId="2" fillId="7" borderId="12" xfId="0" applyNumberFormat="1" applyFont="1" applyFill="1" applyBorder="1"/>
    <xf numFmtId="0" fontId="2" fillId="0" borderId="16" xfId="0" applyFont="1" applyFill="1" applyBorder="1"/>
    <xf numFmtId="0" fontId="2" fillId="0" borderId="13" xfId="0" applyFont="1" applyFill="1" applyBorder="1" applyAlignment="1">
      <alignment horizontal="center"/>
    </xf>
    <xf numFmtId="0" fontId="2" fillId="0" borderId="13" xfId="0" applyFont="1" applyFill="1" applyBorder="1" applyAlignment="1">
      <alignment horizontal="center" wrapText="1"/>
    </xf>
    <xf numFmtId="0" fontId="2" fillId="0" borderId="14" xfId="0" applyFont="1" applyFill="1" applyBorder="1" applyAlignment="1">
      <alignment horizontal="center"/>
    </xf>
    <xf numFmtId="0" fontId="2" fillId="0" borderId="22" xfId="0" applyFont="1" applyFill="1" applyBorder="1" applyAlignment="1">
      <alignment horizontal="center" vertical="center"/>
    </xf>
    <xf numFmtId="0" fontId="2" fillId="0" borderId="19" xfId="0" applyFont="1" applyFill="1" applyBorder="1"/>
    <xf numFmtId="0" fontId="2" fillId="0" borderId="20" xfId="0" applyFont="1" applyFill="1" applyBorder="1"/>
    <xf numFmtId="0" fontId="3" fillId="0" borderId="20" xfId="0" applyFont="1" applyFill="1" applyBorder="1"/>
    <xf numFmtId="164" fontId="2" fillId="0" borderId="16" xfId="0" applyNumberFormat="1" applyFont="1" applyFill="1" applyBorder="1" applyAlignment="1">
      <alignment horizontal="center"/>
    </xf>
    <xf numFmtId="0" fontId="0" fillId="0" borderId="0" xfId="0" applyFont="1" applyFill="1"/>
    <xf numFmtId="0" fontId="2" fillId="0" borderId="12" xfId="0" applyFont="1" applyFill="1" applyBorder="1" applyAlignment="1">
      <alignment horizontal="center"/>
    </xf>
    <xf numFmtId="0" fontId="8" fillId="0" borderId="0" xfId="0" applyFont="1" applyFill="1"/>
    <xf numFmtId="0" fontId="0" fillId="3" borderId="0" xfId="0" applyFont="1" applyFill="1"/>
    <xf numFmtId="164" fontId="0" fillId="0" borderId="0" xfId="0" applyNumberFormat="1" applyAlignment="1">
      <alignment horizontal="center"/>
    </xf>
    <xf numFmtId="164" fontId="2" fillId="0" borderId="0" xfId="0" applyNumberFormat="1" applyFont="1"/>
    <xf numFmtId="164" fontId="2" fillId="0" borderId="0" xfId="0" applyNumberFormat="1" applyFont="1" applyFill="1" applyAlignment="1">
      <alignment horizontal="center"/>
    </xf>
    <xf numFmtId="164" fontId="2" fillId="0" borderId="0" xfId="0" applyNumberFormat="1" applyFont="1" applyAlignment="1">
      <alignment horizontal="center"/>
    </xf>
    <xf numFmtId="0" fontId="2" fillId="3" borderId="0" xfId="0" applyFont="1" applyFill="1"/>
    <xf numFmtId="49" fontId="2" fillId="0" borderId="0" xfId="0" applyNumberFormat="1" applyFont="1" applyFill="1" applyBorder="1" applyAlignment="1">
      <alignment horizontal="center"/>
    </xf>
    <xf numFmtId="0" fontId="2" fillId="0" borderId="0" xfId="0" applyFont="1" applyFill="1" applyAlignment="1">
      <alignment horizontal="center" vertical="center"/>
    </xf>
    <xf numFmtId="43" fontId="2" fillId="0" borderId="0" xfId="0" applyNumberFormat="1" applyFont="1"/>
    <xf numFmtId="43" fontId="2" fillId="0" borderId="0" xfId="0" applyNumberFormat="1" applyFont="1" applyFill="1" applyBorder="1" applyAlignment="1">
      <alignment horizontal="center"/>
    </xf>
    <xf numFmtId="43" fontId="2" fillId="0" borderId="0" xfId="0" applyNumberFormat="1" applyFont="1" applyFill="1"/>
    <xf numFmtId="49" fontId="2" fillId="10" borderId="0" xfId="0" applyNumberFormat="1" applyFont="1" applyFill="1" applyBorder="1" applyAlignment="1">
      <alignment horizontal="center"/>
    </xf>
    <xf numFmtId="164" fontId="2" fillId="0" borderId="0" xfId="0" applyNumberFormat="1" applyFont="1" applyBorder="1"/>
    <xf numFmtId="164" fontId="2" fillId="4" borderId="13" xfId="0" applyNumberFormat="1" applyFont="1" applyFill="1" applyBorder="1" applyAlignment="1">
      <alignment horizontal="center"/>
    </xf>
    <xf numFmtId="164" fontId="2" fillId="9" borderId="12" xfId="0" applyNumberFormat="1" applyFont="1" applyFill="1" applyBorder="1" applyAlignment="1">
      <alignment horizontal="center"/>
    </xf>
    <xf numFmtId="1" fontId="2" fillId="0" borderId="0" xfId="0" applyNumberFormat="1" applyFont="1" applyFill="1" applyBorder="1" applyAlignment="1">
      <alignment horizontal="center"/>
    </xf>
    <xf numFmtId="9" fontId="2" fillId="0" borderId="0" xfId="0" applyNumberFormat="1" applyFont="1" applyFill="1" applyBorder="1" applyAlignment="1"/>
    <xf numFmtId="0" fontId="2" fillId="9" borderId="0" xfId="0" applyFont="1" applyFill="1" applyAlignment="1">
      <alignment horizontal="center"/>
    </xf>
    <xf numFmtId="0" fontId="2" fillId="12" borderId="0" xfId="0" applyFont="1" applyFill="1" applyAlignment="1">
      <alignment horizontal="center"/>
    </xf>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0" fontId="2" fillId="0" borderId="0" xfId="0" applyFont="1" applyFill="1" applyBorder="1" applyAlignment="1">
      <alignment vertical="top" wrapText="1"/>
    </xf>
    <xf numFmtId="0" fontId="2" fillId="0" borderId="36"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47" xfId="0" applyFont="1" applyFill="1" applyBorder="1" applyAlignment="1">
      <alignment horizontal="center"/>
    </xf>
    <xf numFmtId="0" fontId="11" fillId="0" borderId="0" xfId="0" applyFont="1" applyFill="1" applyBorder="1" applyAlignment="1">
      <alignment vertical="center" wrapText="1"/>
    </xf>
    <xf numFmtId="164" fontId="2" fillId="0" borderId="0" xfId="0" applyNumberFormat="1" applyFont="1" applyFill="1" applyBorder="1" applyAlignment="1">
      <alignment horizontal="center"/>
    </xf>
    <xf numFmtId="43" fontId="3" fillId="0" borderId="0" xfId="0" applyNumberFormat="1" applyFont="1"/>
    <xf numFmtId="0" fontId="3" fillId="0" borderId="0" xfId="0" applyFont="1"/>
    <xf numFmtId="0" fontId="0" fillId="0" borderId="0" xfId="0" applyNumberFormat="1" applyAlignment="1">
      <alignment wrapText="1"/>
    </xf>
    <xf numFmtId="0" fontId="8" fillId="0" borderId="0" xfId="0" applyFont="1" applyAlignment="1">
      <alignment wrapText="1"/>
    </xf>
    <xf numFmtId="164" fontId="2" fillId="0" borderId="0" xfId="0" applyNumberFormat="1" applyFont="1" applyFill="1" applyBorder="1" applyAlignment="1">
      <alignment horizontal="center"/>
    </xf>
    <xf numFmtId="0" fontId="5" fillId="13" borderId="0" xfId="0" applyFont="1" applyFill="1" applyAlignment="1">
      <alignment horizontal="center"/>
    </xf>
    <xf numFmtId="49" fontId="2" fillId="11" borderId="0" xfId="0" applyNumberFormat="1" applyFont="1" applyFill="1" applyBorder="1" applyAlignment="1">
      <alignment horizontal="center"/>
    </xf>
    <xf numFmtId="164" fontId="2" fillId="0" borderId="0" xfId="0" applyNumberFormat="1" applyFont="1" applyFill="1" applyBorder="1" applyAlignment="1">
      <alignment horizontal="center"/>
    </xf>
    <xf numFmtId="164" fontId="2" fillId="0" borderId="0" xfId="0" applyNumberFormat="1" applyFont="1" applyFill="1" applyBorder="1" applyAlignment="1">
      <alignment horizontal="center"/>
    </xf>
    <xf numFmtId="43" fontId="3" fillId="0" borderId="0" xfId="0" applyNumberFormat="1" applyFont="1" applyFill="1"/>
    <xf numFmtId="164" fontId="2" fillId="0" borderId="0" xfId="0" applyNumberFormat="1" applyFont="1" applyFill="1" applyBorder="1" applyAlignment="1">
      <alignment horizontal="center"/>
    </xf>
    <xf numFmtId="164" fontId="2" fillId="0" borderId="0" xfId="0" applyNumberFormat="1" applyFont="1" applyFill="1" applyBorder="1" applyAlignment="1">
      <alignment horizontal="center"/>
    </xf>
    <xf numFmtId="1" fontId="2" fillId="0" borderId="0" xfId="1" applyNumberFormat="1" applyFont="1" applyAlignment="1">
      <alignment horizontal="center"/>
    </xf>
    <xf numFmtId="1" fontId="2" fillId="0" borderId="8" xfId="0" applyNumberFormat="1" applyFont="1" applyFill="1" applyBorder="1" applyAlignment="1">
      <alignment horizontal="center"/>
    </xf>
    <xf numFmtId="1" fontId="2" fillId="0" borderId="15" xfId="0" applyNumberFormat="1" applyFont="1" applyFill="1" applyBorder="1" applyAlignment="1">
      <alignment horizontal="center"/>
    </xf>
    <xf numFmtId="164" fontId="2" fillId="0" borderId="0" xfId="0" applyNumberFormat="1" applyFont="1" applyFill="1" applyBorder="1" applyAlignment="1">
      <alignment horizontal="center"/>
    </xf>
    <xf numFmtId="0" fontId="2" fillId="0" borderId="0" xfId="0" applyFont="1" applyFill="1" applyBorder="1" applyAlignment="1">
      <alignment horizontal="center"/>
    </xf>
    <xf numFmtId="0" fontId="2" fillId="0" borderId="0" xfId="0" applyFont="1" applyAlignment="1">
      <alignment horizontal="left"/>
    </xf>
    <xf numFmtId="0" fontId="5" fillId="0" borderId="8" xfId="0" applyFont="1" applyFill="1" applyBorder="1" applyAlignment="1">
      <alignment horizontal="center"/>
    </xf>
    <xf numFmtId="0" fontId="6" fillId="0" borderId="4" xfId="0" applyFont="1" applyFill="1" applyBorder="1" applyAlignment="1">
      <alignment horizontal="center"/>
    </xf>
    <xf numFmtId="49" fontId="5" fillId="0" borderId="5" xfId="0" applyNumberFormat="1" applyFont="1" applyFill="1" applyBorder="1" applyAlignment="1">
      <alignment horizontal="center"/>
    </xf>
    <xf numFmtId="0" fontId="11" fillId="0" borderId="18" xfId="0" applyFont="1" applyFill="1" applyBorder="1" applyAlignment="1">
      <alignment horizontal="center" vertical="center" wrapText="1"/>
    </xf>
    <xf numFmtId="0" fontId="11" fillId="0" borderId="51" xfId="0" applyFont="1" applyFill="1" applyBorder="1" applyAlignment="1">
      <alignment horizontal="center" vertical="center" wrapText="1"/>
    </xf>
    <xf numFmtId="0" fontId="11" fillId="0" borderId="53" xfId="0" applyFont="1" applyFill="1" applyBorder="1" applyAlignment="1">
      <alignment horizontal="center" vertical="center" wrapText="1"/>
    </xf>
    <xf numFmtId="0" fontId="11" fillId="0" borderId="54" xfId="0" applyFont="1" applyFill="1" applyBorder="1" applyAlignment="1">
      <alignment horizontal="center" vertical="center" wrapText="1"/>
    </xf>
    <xf numFmtId="8" fontId="11" fillId="0" borderId="55" xfId="0" applyNumberFormat="1" applyFont="1" applyFill="1" applyBorder="1" applyAlignment="1">
      <alignment horizontal="center" vertical="center" wrapText="1"/>
    </xf>
    <xf numFmtId="1" fontId="11" fillId="0" borderId="52" xfId="0" applyNumberFormat="1" applyFont="1" applyFill="1" applyBorder="1" applyAlignment="1">
      <alignment horizontal="center" wrapText="1"/>
    </xf>
    <xf numFmtId="164" fontId="11" fillId="0" borderId="18" xfId="0" applyNumberFormat="1" applyFont="1" applyFill="1" applyBorder="1" applyAlignment="1">
      <alignment horizontal="center" vertical="center" wrapText="1"/>
    </xf>
    <xf numFmtId="8" fontId="2" fillId="0" borderId="29" xfId="0" applyNumberFormat="1" applyFont="1" applyFill="1" applyBorder="1" applyAlignment="1">
      <alignment horizontal="center"/>
    </xf>
    <xf numFmtId="0" fontId="2" fillId="0" borderId="32" xfId="0" applyFont="1" applyFill="1" applyBorder="1" applyAlignment="1">
      <alignment horizontal="center"/>
    </xf>
    <xf numFmtId="164" fontId="2" fillId="0" borderId="29" xfId="0" applyNumberFormat="1" applyFont="1" applyFill="1" applyBorder="1" applyAlignment="1">
      <alignment horizontal="center"/>
    </xf>
    <xf numFmtId="164" fontId="2" fillId="0" borderId="0" xfId="0" applyNumberFormat="1" applyFont="1" applyFill="1" applyBorder="1" applyAlignment="1">
      <alignment horizontal="center"/>
    </xf>
    <xf numFmtId="8" fontId="2" fillId="0" borderId="20" xfId="0" applyNumberFormat="1" applyFont="1" applyFill="1" applyBorder="1" applyAlignment="1">
      <alignment horizontal="center"/>
    </xf>
    <xf numFmtId="0" fontId="2" fillId="0" borderId="28" xfId="0" applyFont="1" applyFill="1" applyBorder="1" applyAlignment="1">
      <alignment horizontal="center"/>
    </xf>
    <xf numFmtId="0" fontId="2" fillId="0" borderId="27" xfId="0" applyFont="1" applyFill="1" applyBorder="1" applyAlignment="1">
      <alignment horizontal="center"/>
    </xf>
    <xf numFmtId="1" fontId="2" fillId="0" borderId="42" xfId="0" applyNumberFormat="1" applyFont="1" applyFill="1" applyBorder="1" applyAlignment="1">
      <alignment horizontal="center"/>
    </xf>
    <xf numFmtId="0" fontId="5" fillId="0" borderId="50" xfId="0" applyFont="1" applyFill="1" applyBorder="1" applyAlignment="1">
      <alignment horizontal="center"/>
    </xf>
    <xf numFmtId="164" fontId="5" fillId="0" borderId="49" xfId="0" applyNumberFormat="1" applyFont="1" applyFill="1" applyBorder="1" applyAlignment="1">
      <alignment horizontal="center"/>
    </xf>
    <xf numFmtId="0" fontId="5" fillId="0" borderId="49" xfId="0" applyFont="1" applyFill="1" applyBorder="1" applyAlignment="1">
      <alignment horizontal="center"/>
    </xf>
    <xf numFmtId="0" fontId="5" fillId="0" borderId="20" xfId="0" applyFont="1" applyFill="1" applyBorder="1" applyAlignment="1">
      <alignment horizontal="center"/>
    </xf>
    <xf numFmtId="0" fontId="5" fillId="0" borderId="9" xfId="0" applyFont="1" applyFill="1" applyBorder="1" applyAlignment="1">
      <alignment horizontal="center"/>
    </xf>
    <xf numFmtId="1" fontId="5" fillId="0" borderId="8" xfId="0" applyNumberFormat="1" applyFont="1" applyFill="1" applyBorder="1" applyAlignment="1">
      <alignment horizontal="center"/>
    </xf>
    <xf numFmtId="8" fontId="5" fillId="0" borderId="20" xfId="0" applyNumberFormat="1" applyFont="1" applyFill="1" applyBorder="1" applyAlignment="1">
      <alignment horizontal="center"/>
    </xf>
    <xf numFmtId="0" fontId="5" fillId="0" borderId="48" xfId="0" applyFont="1" applyFill="1" applyBorder="1" applyAlignment="1">
      <alignment horizontal="center"/>
    </xf>
    <xf numFmtId="0" fontId="13" fillId="0" borderId="0" xfId="0" applyFont="1" applyAlignment="1">
      <alignment wrapText="1"/>
    </xf>
    <xf numFmtId="0" fontId="0" fillId="0" borderId="0" xfId="0" applyAlignment="1">
      <alignment horizontal="left" wrapText="1"/>
    </xf>
    <xf numFmtId="164" fontId="2" fillId="0" borderId="54" xfId="0" applyNumberFormat="1" applyFont="1" applyFill="1" applyBorder="1" applyAlignment="1">
      <alignment horizontal="center" vertical="center" wrapText="1"/>
    </xf>
    <xf numFmtId="164" fontId="2" fillId="4" borderId="21" xfId="0" applyNumberFormat="1" applyFont="1" applyFill="1" applyBorder="1" applyAlignment="1">
      <alignment horizontal="center"/>
    </xf>
    <xf numFmtId="165" fontId="2" fillId="0" borderId="36" xfId="0" applyNumberFormat="1" applyFont="1" applyFill="1" applyBorder="1" applyAlignment="1">
      <alignment horizontal="center"/>
    </xf>
    <xf numFmtId="164" fontId="2" fillId="9" borderId="16" xfId="0" applyNumberFormat="1" applyFont="1" applyFill="1" applyBorder="1" applyAlignment="1">
      <alignment horizontal="center"/>
    </xf>
    <xf numFmtId="164" fontId="2" fillId="4" borderId="16" xfId="0" applyNumberFormat="1" applyFont="1" applyFill="1" applyBorder="1" applyAlignment="1">
      <alignment horizontal="center"/>
    </xf>
    <xf numFmtId="49" fontId="4" fillId="0" borderId="23" xfId="0" applyNumberFormat="1" applyFont="1" applyFill="1" applyBorder="1" applyAlignment="1">
      <alignment horizontal="center"/>
    </xf>
    <xf numFmtId="0" fontId="4" fillId="0" borderId="41" xfId="0" applyFont="1" applyFill="1" applyBorder="1" applyAlignment="1">
      <alignment horizontal="center"/>
    </xf>
    <xf numFmtId="49" fontId="14" fillId="0" borderId="5" xfId="0" applyNumberFormat="1" applyFont="1" applyFill="1" applyBorder="1" applyAlignment="1">
      <alignment horizontal="center"/>
    </xf>
    <xf numFmtId="0" fontId="14" fillId="0" borderId="8" xfId="0" applyFont="1" applyFill="1" applyBorder="1" applyAlignment="1">
      <alignment horizontal="center"/>
    </xf>
    <xf numFmtId="49" fontId="4" fillId="0" borderId="4" xfId="0" applyNumberFormat="1" applyFont="1" applyFill="1" applyBorder="1" applyAlignment="1">
      <alignment horizontal="center"/>
    </xf>
    <xf numFmtId="0" fontId="4" fillId="0" borderId="7" xfId="0" applyFont="1" applyFill="1" applyBorder="1" applyAlignment="1">
      <alignment horizontal="center"/>
    </xf>
    <xf numFmtId="49" fontId="14" fillId="0" borderId="4" xfId="0" applyNumberFormat="1" applyFont="1" applyFill="1" applyBorder="1" applyAlignment="1">
      <alignment horizontal="center"/>
    </xf>
    <xf numFmtId="0" fontId="4" fillId="0" borderId="4" xfId="0" applyFont="1" applyFill="1" applyBorder="1" applyAlignment="1">
      <alignment horizontal="center"/>
    </xf>
    <xf numFmtId="0" fontId="4" fillId="0" borderId="56" xfId="0" applyFont="1" applyFill="1" applyBorder="1" applyAlignment="1">
      <alignment horizontal="center"/>
    </xf>
    <xf numFmtId="0" fontId="4" fillId="0" borderId="57" xfId="0" applyFont="1" applyFill="1" applyBorder="1" applyAlignment="1">
      <alignment horizontal="center"/>
    </xf>
    <xf numFmtId="0" fontId="15" fillId="0" borderId="0" xfId="0" applyFont="1"/>
    <xf numFmtId="0" fontId="15" fillId="0" borderId="0" xfId="0" applyFont="1" applyBorder="1"/>
    <xf numFmtId="0" fontId="11" fillId="0" borderId="0" xfId="0" applyFont="1" applyFill="1" applyAlignment="1">
      <alignment horizontal="center" vertical="center" wrapText="1"/>
    </xf>
    <xf numFmtId="0" fontId="11" fillId="0" borderId="58" xfId="0" applyFont="1" applyFill="1" applyBorder="1" applyAlignment="1">
      <alignment horizontal="center" vertical="center" wrapText="1"/>
    </xf>
    <xf numFmtId="0" fontId="2" fillId="3" borderId="31" xfId="0" applyFont="1" applyFill="1" applyBorder="1" applyAlignment="1">
      <alignment horizontal="center"/>
    </xf>
    <xf numFmtId="1" fontId="2" fillId="0" borderId="20" xfId="0" applyNumberFormat="1" applyFont="1" applyFill="1" applyBorder="1" applyAlignment="1">
      <alignment horizontal="center" vertical="center"/>
    </xf>
    <xf numFmtId="43" fontId="2" fillId="0" borderId="18" xfId="0" applyNumberFormat="1" applyFont="1" applyFill="1" applyBorder="1" applyAlignment="1">
      <alignment horizontal="center" vertical="center" wrapText="1"/>
    </xf>
    <xf numFmtId="164" fontId="5" fillId="0" borderId="8" xfId="0" applyNumberFormat="1" applyFont="1" applyFill="1" applyBorder="1" applyAlignment="1">
      <alignment horizontal="center"/>
    </xf>
    <xf numFmtId="164" fontId="2" fillId="0" borderId="7" xfId="0" applyNumberFormat="1" applyFont="1" applyFill="1" applyBorder="1" applyAlignment="1">
      <alignment horizontal="center"/>
    </xf>
    <xf numFmtId="164" fontId="2" fillId="0" borderId="8" xfId="0" applyNumberFormat="1" applyFont="1" applyFill="1" applyBorder="1" applyAlignment="1">
      <alignment horizontal="center"/>
    </xf>
    <xf numFmtId="43" fontId="2" fillId="0" borderId="17" xfId="0" applyNumberFormat="1" applyFont="1" applyFill="1" applyBorder="1" applyAlignment="1">
      <alignment horizontal="center" vertical="center"/>
    </xf>
    <xf numFmtId="0" fontId="3" fillId="0" borderId="0" xfId="0" applyFont="1" applyFill="1" applyBorder="1" applyAlignment="1">
      <alignment horizontal="center"/>
    </xf>
    <xf numFmtId="1" fontId="2" fillId="0" borderId="16" xfId="0" applyNumberFormat="1" applyFont="1" applyFill="1" applyBorder="1" applyAlignment="1">
      <alignment horizontal="center"/>
    </xf>
    <xf numFmtId="1" fontId="2" fillId="0" borderId="11" xfId="0" applyNumberFormat="1" applyFont="1" applyFill="1" applyBorder="1" applyAlignment="1">
      <alignment horizontal="center"/>
    </xf>
    <xf numFmtId="165" fontId="2" fillId="0" borderId="16" xfId="0" applyNumberFormat="1" applyFont="1" applyFill="1" applyBorder="1"/>
    <xf numFmtId="164" fontId="3" fillId="0" borderId="0" xfId="0" applyNumberFormat="1" applyFont="1" applyFill="1" applyBorder="1" applyAlignment="1">
      <alignment horizontal="center"/>
    </xf>
    <xf numFmtId="1" fontId="2" fillId="0" borderId="34" xfId="0" applyNumberFormat="1" applyFont="1" applyFill="1" applyBorder="1" applyAlignment="1">
      <alignment horizontal="center" vertical="center"/>
    </xf>
    <xf numFmtId="0" fontId="2" fillId="0" borderId="0" xfId="0" applyFont="1" applyFill="1" applyBorder="1" applyAlignment="1">
      <alignment horizontal="center"/>
    </xf>
    <xf numFmtId="164" fontId="2" fillId="0" borderId="0" xfId="0" applyNumberFormat="1" applyFont="1" applyFill="1" applyBorder="1" applyAlignment="1">
      <alignment horizontal="center"/>
    </xf>
    <xf numFmtId="0" fontId="6" fillId="0" borderId="56" xfId="0" applyFont="1" applyFill="1" applyBorder="1" applyAlignment="1">
      <alignment horizontal="center"/>
    </xf>
    <xf numFmtId="0" fontId="2" fillId="0" borderId="31" xfId="0" applyFont="1" applyFill="1" applyBorder="1"/>
    <xf numFmtId="0" fontId="2" fillId="0" borderId="30" xfId="0" applyFont="1" applyFill="1" applyBorder="1"/>
    <xf numFmtId="0" fontId="4" fillId="0" borderId="45" xfId="0" applyFont="1" applyFill="1" applyBorder="1" applyAlignment="1">
      <alignment horizontal="center"/>
    </xf>
    <xf numFmtId="0" fontId="4" fillId="0" borderId="3" xfId="0" applyFont="1" applyFill="1" applyBorder="1" applyAlignment="1">
      <alignment horizontal="center"/>
    </xf>
    <xf numFmtId="49" fontId="4" fillId="0" borderId="3" xfId="0" applyNumberFormat="1" applyFont="1" applyFill="1" applyBorder="1" applyAlignment="1">
      <alignment horizontal="center"/>
    </xf>
    <xf numFmtId="0" fontId="4" fillId="0" borderId="8" xfId="0" applyFont="1" applyFill="1" applyBorder="1" applyAlignment="1">
      <alignment horizontal="center"/>
    </xf>
    <xf numFmtId="0" fontId="4" fillId="0" borderId="35" xfId="0" applyFont="1" applyFill="1" applyBorder="1" applyAlignment="1">
      <alignment horizontal="center"/>
    </xf>
    <xf numFmtId="0" fontId="14" fillId="0" borderId="46" xfId="0" applyFont="1" applyFill="1" applyBorder="1" applyAlignment="1">
      <alignment horizontal="center"/>
    </xf>
    <xf numFmtId="49" fontId="4" fillId="0" borderId="59" xfId="0" applyNumberFormat="1" applyFont="1" applyFill="1" applyBorder="1" applyAlignment="1">
      <alignment horizontal="center"/>
    </xf>
    <xf numFmtId="0" fontId="4" fillId="0" borderId="26" xfId="0" applyFont="1" applyFill="1" applyBorder="1" applyAlignment="1">
      <alignment horizontal="center"/>
    </xf>
    <xf numFmtId="0" fontId="4" fillId="0" borderId="42" xfId="0" applyFont="1" applyFill="1" applyBorder="1" applyAlignment="1">
      <alignment horizontal="center"/>
    </xf>
    <xf numFmtId="0" fontId="4" fillId="0" borderId="6" xfId="0" applyFont="1" applyFill="1" applyBorder="1" applyAlignment="1">
      <alignment horizontal="center"/>
    </xf>
    <xf numFmtId="164" fontId="11" fillId="0" borderId="54" xfId="0" applyNumberFormat="1" applyFont="1" applyFill="1" applyBorder="1" applyAlignment="1">
      <alignment horizontal="center" vertical="center" wrapText="1"/>
    </xf>
    <xf numFmtId="164" fontId="5" fillId="0" borderId="6" xfId="0" applyNumberFormat="1" applyFont="1" applyFill="1" applyBorder="1" applyAlignment="1">
      <alignment horizontal="center"/>
    </xf>
    <xf numFmtId="8" fontId="5" fillId="0" borderId="6" xfId="0" applyNumberFormat="1" applyFont="1" applyFill="1" applyBorder="1" applyAlignment="1">
      <alignment horizontal="center"/>
    </xf>
    <xf numFmtId="0" fontId="16" fillId="0" borderId="0" xfId="0" applyFont="1" applyAlignment="1">
      <alignment vertical="top" wrapText="1"/>
    </xf>
    <xf numFmtId="0" fontId="17" fillId="0" borderId="0" xfId="0" applyFont="1" applyAlignment="1">
      <alignment vertical="top" wrapText="1"/>
    </xf>
    <xf numFmtId="0" fontId="2" fillId="0" borderId="48" xfId="0" applyFont="1" applyFill="1" applyBorder="1"/>
    <xf numFmtId="0" fontId="5" fillId="0" borderId="20" xfId="0" applyFont="1" applyFill="1" applyBorder="1"/>
    <xf numFmtId="164" fontId="2" fillId="0" borderId="49" xfId="0" applyNumberFormat="1" applyFont="1" applyFill="1" applyBorder="1" applyAlignment="1">
      <alignment horizontal="center"/>
    </xf>
    <xf numFmtId="164" fontId="2" fillId="10" borderId="13" xfId="0" applyNumberFormat="1" applyFont="1" applyFill="1" applyBorder="1" applyAlignment="1">
      <alignment horizontal="center"/>
    </xf>
    <xf numFmtId="164" fontId="2" fillId="13" borderId="12" xfId="0" applyNumberFormat="1" applyFont="1" applyFill="1" applyBorder="1" applyAlignment="1">
      <alignment horizontal="center"/>
    </xf>
    <xf numFmtId="49" fontId="2" fillId="3" borderId="4" xfId="0" applyNumberFormat="1" applyFont="1" applyFill="1" applyBorder="1" applyAlignment="1">
      <alignment horizontal="center"/>
    </xf>
    <xf numFmtId="0" fontId="2" fillId="9" borderId="7" xfId="0" applyFont="1" applyFill="1" applyBorder="1" applyAlignment="1">
      <alignment horizontal="center"/>
    </xf>
    <xf numFmtId="49" fontId="2" fillId="0" borderId="31" xfId="0" applyNumberFormat="1" applyFont="1" applyFill="1" applyBorder="1" applyAlignment="1">
      <alignment horizontal="center"/>
    </xf>
    <xf numFmtId="0" fontId="11" fillId="0" borderId="20" xfId="0" applyFont="1" applyFill="1" applyBorder="1" applyAlignment="1">
      <alignment horizontal="center"/>
    </xf>
    <xf numFmtId="0" fontId="2" fillId="4" borderId="6" xfId="0" applyFont="1" applyFill="1" applyBorder="1" applyAlignment="1">
      <alignment horizontal="center"/>
    </xf>
    <xf numFmtId="0" fontId="2" fillId="0" borderId="11" xfId="0" applyFont="1" applyFill="1" applyBorder="1" applyAlignment="1">
      <alignment horizontal="center"/>
    </xf>
    <xf numFmtId="49" fontId="2" fillId="0" borderId="30" xfId="0" applyNumberFormat="1" applyFont="1" applyFill="1" applyBorder="1" applyAlignment="1">
      <alignment horizontal="center"/>
    </xf>
    <xf numFmtId="49" fontId="5" fillId="0" borderId="50" xfId="0" applyNumberFormat="1" applyFont="1" applyFill="1" applyBorder="1" applyAlignment="1">
      <alignment horizontal="center"/>
    </xf>
    <xf numFmtId="0" fontId="2" fillId="0" borderId="15" xfId="0" applyFont="1" applyFill="1" applyBorder="1" applyAlignment="1">
      <alignment horizontal="center"/>
    </xf>
    <xf numFmtId="0" fontId="2" fillId="0" borderId="29" xfId="0" applyFont="1" applyFill="1" applyBorder="1" applyAlignment="1">
      <alignment horizontal="center"/>
    </xf>
    <xf numFmtId="49" fontId="5" fillId="0" borderId="4" xfId="0" applyNumberFormat="1" applyFont="1" applyFill="1" applyBorder="1" applyAlignment="1">
      <alignment horizontal="center"/>
    </xf>
    <xf numFmtId="0" fontId="18" fillId="0" borderId="0" xfId="0" applyFont="1" applyAlignment="1">
      <alignment vertical="top" wrapText="1"/>
    </xf>
    <xf numFmtId="8" fontId="2" fillId="0" borderId="0" xfId="0" applyNumberFormat="1" applyFont="1" applyFill="1" applyBorder="1" applyAlignment="1">
      <alignment horizontal="center" vertical="center"/>
    </xf>
    <xf numFmtId="164" fontId="2" fillId="0" borderId="1" xfId="0" applyNumberFormat="1" applyFont="1" applyFill="1" applyBorder="1" applyAlignment="1">
      <alignment horizontal="center"/>
    </xf>
    <xf numFmtId="164" fontId="2" fillId="0" borderId="1" xfId="0" applyNumberFormat="1" applyFont="1" applyBorder="1" applyAlignment="1">
      <alignment horizontal="center"/>
    </xf>
    <xf numFmtId="0" fontId="11" fillId="0" borderId="37" xfId="0" applyFont="1" applyFill="1" applyBorder="1" applyAlignment="1">
      <alignment horizontal="center"/>
    </xf>
    <xf numFmtId="0" fontId="2" fillId="0" borderId="39" xfId="0" applyFont="1" applyFill="1" applyBorder="1" applyAlignment="1">
      <alignment horizontal="center"/>
    </xf>
    <xf numFmtId="1" fontId="2" fillId="0" borderId="52" xfId="0" applyNumberFormat="1" applyFont="1" applyFill="1" applyBorder="1" applyAlignment="1">
      <alignment horizontal="center"/>
    </xf>
    <xf numFmtId="1" fontId="2" fillId="0" borderId="37" xfId="0" applyNumberFormat="1" applyFont="1" applyFill="1" applyBorder="1" applyAlignment="1">
      <alignment horizontal="center" vertical="center"/>
    </xf>
    <xf numFmtId="164" fontId="2" fillId="0" borderId="52" xfId="0" applyNumberFormat="1" applyFont="1" applyFill="1" applyBorder="1" applyAlignment="1">
      <alignment horizontal="center"/>
    </xf>
    <xf numFmtId="8" fontId="3" fillId="0" borderId="0" xfId="0" applyNumberFormat="1" applyFont="1" applyFill="1" applyBorder="1" applyAlignment="1">
      <alignment horizontal="center"/>
    </xf>
    <xf numFmtId="8" fontId="11" fillId="0" borderId="0" xfId="0" applyNumberFormat="1" applyFont="1" applyFill="1" applyBorder="1" applyAlignment="1">
      <alignment horizontal="left"/>
    </xf>
    <xf numFmtId="0" fontId="7" fillId="0" borderId="7" xfId="0" applyFont="1" applyFill="1" applyBorder="1" applyAlignment="1">
      <alignment horizontal="center"/>
    </xf>
    <xf numFmtId="164" fontId="5" fillId="0" borderId="16" xfId="0" applyNumberFormat="1" applyFont="1" applyFill="1" applyBorder="1" applyAlignment="1">
      <alignment horizontal="center" vertical="center" wrapText="1"/>
    </xf>
    <xf numFmtId="0" fontId="11" fillId="0" borderId="0" xfId="0" applyFont="1" applyFill="1"/>
    <xf numFmtId="0" fontId="2" fillId="0" borderId="0" xfId="0" applyFont="1" applyFill="1" applyBorder="1" applyAlignment="1">
      <alignment horizontal="center" wrapText="1"/>
    </xf>
    <xf numFmtId="164" fontId="2" fillId="0" borderId="3" xfId="0" applyNumberFormat="1" applyFont="1" applyFill="1" applyBorder="1" applyAlignment="1">
      <alignment horizontal="center" wrapText="1"/>
    </xf>
    <xf numFmtId="9" fontId="2" fillId="0" borderId="3" xfId="0" applyNumberFormat="1" applyFont="1" applyFill="1" applyBorder="1" applyAlignment="1">
      <alignment horizontal="center"/>
    </xf>
    <xf numFmtId="8" fontId="14" fillId="0" borderId="20" xfId="0" applyNumberFormat="1" applyFont="1" applyFill="1" applyBorder="1" applyAlignment="1">
      <alignment horizontal="center"/>
    </xf>
    <xf numFmtId="164" fontId="2" fillId="0" borderId="2" xfId="0" applyNumberFormat="1" applyFont="1" applyFill="1" applyBorder="1" applyAlignment="1">
      <alignment horizontal="center" wrapText="1"/>
    </xf>
    <xf numFmtId="164" fontId="2" fillId="0" borderId="60" xfId="0" applyNumberFormat="1" applyFont="1" applyFill="1" applyBorder="1" applyAlignment="1">
      <alignment horizontal="center"/>
    </xf>
    <xf numFmtId="9" fontId="2" fillId="0" borderId="61" xfId="0" applyNumberFormat="1" applyFont="1" applyFill="1" applyBorder="1" applyAlignment="1">
      <alignment horizontal="center"/>
    </xf>
    <xf numFmtId="164" fontId="2" fillId="0" borderId="2" xfId="0" applyNumberFormat="1" applyFont="1" applyFill="1" applyBorder="1" applyAlignment="1">
      <alignment horizontal="center"/>
    </xf>
    <xf numFmtId="8" fontId="2" fillId="0" borderId="14" xfId="0" applyNumberFormat="1" applyFont="1" applyFill="1" applyBorder="1" applyAlignment="1">
      <alignment horizontal="center"/>
    </xf>
    <xf numFmtId="49" fontId="11" fillId="0" borderId="0" xfId="0" applyNumberFormat="1" applyFont="1" applyFill="1"/>
    <xf numFmtId="7" fontId="2" fillId="0" borderId="0" xfId="0" applyNumberFormat="1" applyFont="1" applyFill="1" applyAlignment="1">
      <alignment horizontal="center" vertical="center"/>
    </xf>
    <xf numFmtId="0" fontId="2" fillId="0" borderId="4" xfId="0" applyFont="1" applyFill="1" applyBorder="1" applyAlignment="1">
      <alignment horizontal="left"/>
    </xf>
    <xf numFmtId="14" fontId="2" fillId="0" borderId="20" xfId="0" applyNumberFormat="1" applyFont="1" applyFill="1" applyBorder="1" applyAlignment="1">
      <alignment horizontal="center"/>
    </xf>
    <xf numFmtId="15" fontId="2" fillId="0" borderId="31" xfId="0" applyNumberFormat="1" applyFont="1" applyFill="1" applyBorder="1" applyAlignment="1">
      <alignment horizontal="left"/>
    </xf>
    <xf numFmtId="0" fontId="2" fillId="0" borderId="62" xfId="0" applyFont="1" applyFill="1" applyBorder="1" applyAlignment="1">
      <alignment horizontal="center"/>
    </xf>
    <xf numFmtId="0" fontId="2" fillId="0" borderId="63" xfId="0" applyFont="1" applyFill="1" applyBorder="1" applyAlignment="1">
      <alignment horizontal="center"/>
    </xf>
    <xf numFmtId="0" fontId="4" fillId="0" borderId="25" xfId="0" applyFont="1" applyFill="1" applyBorder="1" applyAlignment="1">
      <alignment horizontal="center"/>
    </xf>
    <xf numFmtId="0" fontId="14" fillId="0" borderId="6" xfId="0" applyFont="1" applyFill="1" applyBorder="1" applyAlignment="1">
      <alignment horizontal="center"/>
    </xf>
    <xf numFmtId="0" fontId="4" fillId="0" borderId="29" xfId="0" applyFont="1" applyFill="1" applyBorder="1" applyAlignment="1">
      <alignment horizontal="center"/>
    </xf>
    <xf numFmtId="164" fontId="3" fillId="0" borderId="0" xfId="0" applyNumberFormat="1" applyFont="1" applyFill="1" applyAlignment="1">
      <alignment horizontal="center"/>
    </xf>
    <xf numFmtId="9" fontId="2" fillId="0" borderId="0" xfId="0" applyNumberFormat="1" applyFont="1" applyFill="1" applyBorder="1" applyAlignment="1">
      <alignment horizontal="center"/>
    </xf>
    <xf numFmtId="0" fontId="16" fillId="0" borderId="0" xfId="0" applyFont="1" applyBorder="1" applyAlignment="1">
      <alignment vertical="top" wrapText="1"/>
    </xf>
    <xf numFmtId="164" fontId="3" fillId="12" borderId="0" xfId="0" applyNumberFormat="1" applyFont="1" applyFill="1" applyAlignment="1">
      <alignment horizontal="center"/>
    </xf>
    <xf numFmtId="0" fontId="3" fillId="0" borderId="0" xfId="0" applyFont="1" applyFill="1"/>
    <xf numFmtId="8" fontId="2" fillId="12" borderId="6" xfId="0" applyNumberFormat="1" applyFont="1" applyFill="1" applyBorder="1" applyAlignment="1">
      <alignment horizontal="center"/>
    </xf>
    <xf numFmtId="9" fontId="2" fillId="0" borderId="1" xfId="0" applyNumberFormat="1" applyFont="1" applyFill="1" applyBorder="1" applyAlignment="1">
      <alignment horizontal="center"/>
    </xf>
    <xf numFmtId="8" fontId="2" fillId="12" borderId="39" xfId="0" applyNumberFormat="1" applyFont="1" applyFill="1" applyBorder="1" applyAlignment="1">
      <alignment horizontal="center"/>
    </xf>
    <xf numFmtId="8" fontId="2" fillId="0" borderId="16" xfId="0" applyNumberFormat="1" applyFont="1" applyFill="1" applyBorder="1" applyAlignment="1">
      <alignment horizontal="center"/>
    </xf>
    <xf numFmtId="164" fontId="5" fillId="12" borderId="55" xfId="0" applyNumberFormat="1" applyFont="1" applyFill="1" applyBorder="1" applyAlignment="1">
      <alignment horizontal="center" vertical="center" wrapText="1"/>
    </xf>
    <xf numFmtId="0" fontId="4" fillId="0" borderId="0" xfId="0" applyFont="1" applyFill="1" applyBorder="1" applyAlignment="1">
      <alignment horizontal="center" wrapText="1"/>
    </xf>
    <xf numFmtId="0" fontId="2" fillId="0" borderId="0" xfId="0" applyFont="1" applyFill="1" applyBorder="1" applyAlignment="1">
      <alignment horizontal="right"/>
    </xf>
    <xf numFmtId="164" fontId="2" fillId="0" borderId="0" xfId="0" applyNumberFormat="1" applyFont="1" applyFill="1" applyBorder="1" applyAlignment="1">
      <alignment horizontal="right"/>
    </xf>
    <xf numFmtId="49" fontId="2" fillId="0" borderId="0" xfId="0" applyNumberFormat="1" applyFont="1" applyFill="1" applyAlignment="1">
      <alignment horizontal="center"/>
    </xf>
    <xf numFmtId="0" fontId="5" fillId="0" borderId="0" xfId="0" applyFont="1" applyFill="1" applyAlignment="1">
      <alignment horizontal="center"/>
    </xf>
    <xf numFmtId="43" fontId="2" fillId="0" borderId="0" xfId="0" applyNumberFormat="1" applyFont="1" applyFill="1" applyBorder="1"/>
    <xf numFmtId="0" fontId="4" fillId="0" borderId="0" xfId="0" applyFont="1" applyFill="1" applyBorder="1" applyAlignment="1">
      <alignment horizontal="center"/>
    </xf>
    <xf numFmtId="0" fontId="5" fillId="5" borderId="8" xfId="0" applyFont="1" applyFill="1" applyBorder="1" applyAlignment="1">
      <alignment horizontal="center"/>
    </xf>
    <xf numFmtId="0" fontId="2" fillId="8" borderId="6" xfId="0" applyFont="1" applyFill="1" applyBorder="1" applyAlignment="1">
      <alignment horizontal="center"/>
    </xf>
    <xf numFmtId="0" fontId="2" fillId="9" borderId="6" xfId="0" applyFont="1" applyFill="1" applyBorder="1" applyAlignment="1">
      <alignment horizontal="center"/>
    </xf>
    <xf numFmtId="49" fontId="5" fillId="3" borderId="5" xfId="0" applyNumberFormat="1" applyFont="1" applyFill="1" applyBorder="1" applyAlignment="1">
      <alignment horizontal="center"/>
    </xf>
    <xf numFmtId="49" fontId="2" fillId="0" borderId="11" xfId="0" applyNumberFormat="1" applyFont="1" applyFill="1" applyBorder="1" applyAlignment="1">
      <alignment horizontal="center" vertical="center" wrapText="1"/>
    </xf>
    <xf numFmtId="49" fontId="2" fillId="0" borderId="12" xfId="0" applyNumberFormat="1" applyFont="1" applyFill="1" applyBorder="1" applyAlignment="1">
      <alignment horizontal="center" vertical="center" wrapText="1"/>
    </xf>
    <xf numFmtId="0" fontId="11" fillId="0" borderId="11"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11" fillId="0" borderId="11" xfId="0" applyFont="1" applyFill="1" applyBorder="1" applyAlignment="1">
      <alignment horizontal="center" vertical="top" wrapText="1"/>
    </xf>
    <xf numFmtId="0" fontId="11" fillId="0" borderId="12" xfId="0" applyFont="1" applyFill="1" applyBorder="1" applyAlignment="1">
      <alignment horizontal="center" vertical="top" wrapText="1"/>
    </xf>
    <xf numFmtId="49" fontId="2" fillId="0" borderId="11" xfId="0" applyNumberFormat="1" applyFont="1" applyFill="1" applyBorder="1" applyAlignment="1">
      <alignment horizontal="center" vertical="center"/>
    </xf>
    <xf numFmtId="49" fontId="2" fillId="0" borderId="12" xfId="0" applyNumberFormat="1" applyFont="1" applyFill="1" applyBorder="1" applyAlignment="1">
      <alignment horizontal="center" vertical="center"/>
    </xf>
    <xf numFmtId="1" fontId="2" fillId="0" borderId="17" xfId="0" applyNumberFormat="1" applyFont="1" applyFill="1" applyBorder="1" applyAlignment="1">
      <alignment horizontal="center" vertical="center" wrapText="1"/>
    </xf>
    <xf numFmtId="1" fontId="2" fillId="0" borderId="18" xfId="0" applyNumberFormat="1" applyFont="1" applyFill="1" applyBorder="1" applyAlignment="1">
      <alignment horizontal="center" vertical="center" wrapText="1"/>
    </xf>
    <xf numFmtId="0" fontId="11" fillId="0" borderId="64" xfId="0" applyFont="1" applyFill="1" applyBorder="1" applyAlignment="1">
      <alignment horizontal="center" vertical="center" wrapText="1"/>
    </xf>
    <xf numFmtId="0" fontId="11" fillId="0" borderId="65" xfId="0" applyFont="1" applyFill="1" applyBorder="1" applyAlignment="1">
      <alignment horizontal="center" vertical="center" wrapText="1"/>
    </xf>
    <xf numFmtId="49" fontId="3" fillId="14" borderId="17" xfId="0" applyNumberFormat="1" applyFont="1" applyFill="1" applyBorder="1" applyAlignment="1">
      <alignment horizontal="center" vertical="center" wrapText="1"/>
    </xf>
    <xf numFmtId="49" fontId="3" fillId="14" borderId="18" xfId="0" applyNumberFormat="1" applyFont="1" applyFill="1" applyBorder="1" applyAlignment="1">
      <alignment horizontal="center"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43" fontId="2" fillId="0" borderId="17" xfId="0" applyNumberFormat="1" applyFont="1" applyBorder="1" applyAlignment="1">
      <alignment horizontal="center" vertical="center" wrapText="1"/>
    </xf>
    <xf numFmtId="43" fontId="2" fillId="0" borderId="18" xfId="0" applyNumberFormat="1" applyFont="1" applyBorder="1" applyAlignment="1">
      <alignment horizontal="center" vertical="center" wrapText="1"/>
    </xf>
    <xf numFmtId="0" fontId="2" fillId="0" borderId="11" xfId="0" applyFont="1" applyFill="1" applyBorder="1" applyAlignment="1">
      <alignment horizontal="center" vertical="center"/>
    </xf>
    <xf numFmtId="0" fontId="2" fillId="0" borderId="21" xfId="0" applyFont="1" applyFill="1" applyBorder="1" applyAlignment="1">
      <alignment horizontal="center" vertical="center"/>
    </xf>
    <xf numFmtId="0" fontId="2" fillId="0" borderId="12" xfId="0" applyFont="1" applyFill="1" applyBorder="1" applyAlignment="1">
      <alignment horizontal="center" vertical="center"/>
    </xf>
    <xf numFmtId="0" fontId="2" fillId="6" borderId="38" xfId="0" applyFont="1" applyFill="1" applyBorder="1" applyAlignment="1">
      <alignment vertical="top" wrapText="1"/>
    </xf>
    <xf numFmtId="0" fontId="2" fillId="6" borderId="44" xfId="0" applyFont="1" applyFill="1" applyBorder="1" applyAlignment="1">
      <alignment vertical="top" wrapText="1"/>
    </xf>
    <xf numFmtId="0" fontId="2" fillId="6" borderId="43" xfId="0" applyFont="1" applyFill="1" applyBorder="1" applyAlignment="1">
      <alignment vertical="top" wrapText="1"/>
    </xf>
    <xf numFmtId="49" fontId="2" fillId="0" borderId="17" xfId="0" applyNumberFormat="1" applyFont="1" applyFill="1" applyBorder="1" applyAlignment="1">
      <alignment horizontal="center" vertical="center" wrapText="1"/>
    </xf>
    <xf numFmtId="49" fontId="2" fillId="0" borderId="18" xfId="0" applyNumberFormat="1" applyFont="1" applyFill="1" applyBorder="1" applyAlignment="1">
      <alignment horizontal="center" vertical="center" wrapText="1"/>
    </xf>
    <xf numFmtId="10" fontId="9" fillId="0" borderId="35" xfId="0" applyNumberFormat="1" applyFont="1" applyFill="1" applyBorder="1" applyAlignment="1">
      <alignment horizontal="center" wrapText="1"/>
    </xf>
  </cellXfs>
  <cellStyles count="2">
    <cellStyle name="Comma"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B1:LR78"/>
  <sheetViews>
    <sheetView tabSelected="1" topLeftCell="A2" zoomScale="90" zoomScaleNormal="90" workbookViewId="0">
      <selection activeCell="DN19" sqref="DN19"/>
    </sheetView>
  </sheetViews>
  <sheetFormatPr defaultColWidth="8.85546875" defaultRowHeight="12" x14ac:dyDescent="0.2"/>
  <cols>
    <col min="1" max="1" width="5.7109375" style="1" customWidth="1"/>
    <col min="2" max="2" width="19.7109375" style="3" customWidth="1"/>
    <col min="3" max="3" width="8.7109375" style="51" customWidth="1"/>
    <col min="4" max="10" width="6.7109375" style="1" customWidth="1"/>
    <col min="11" max="11" width="6.7109375" style="137" customWidth="1"/>
    <col min="12" max="20" width="6.7109375" style="1" hidden="1" customWidth="1"/>
    <col min="21" max="21" width="6.7109375" style="77" hidden="1" customWidth="1"/>
    <col min="22" max="45" width="6.7109375" style="1" hidden="1" customWidth="1"/>
    <col min="46" max="55" width="6.28515625" style="1" hidden="1" customWidth="1"/>
    <col min="56" max="57" width="6.7109375" style="1" hidden="1" customWidth="1"/>
    <col min="58" max="65" width="6.28515625" style="1" hidden="1" customWidth="1"/>
    <col min="66" max="89" width="6.7109375" style="1" hidden="1" customWidth="1"/>
    <col min="90" max="90" width="6.7109375" style="4" hidden="1" customWidth="1"/>
    <col min="91" max="117" width="6.7109375" style="1" hidden="1" customWidth="1"/>
    <col min="118" max="120" width="6.7109375" style="1" customWidth="1"/>
    <col min="121" max="121" width="8.28515625" style="1" customWidth="1"/>
    <col min="122" max="122" width="6.7109375" style="1" customWidth="1"/>
    <col min="123" max="124" width="7.7109375" style="1" customWidth="1"/>
    <col min="125" max="125" width="8.85546875" style="1" customWidth="1"/>
    <col min="126" max="126" width="8.28515625" style="1" customWidth="1"/>
    <col min="127" max="128" width="6.7109375" style="1" customWidth="1"/>
    <col min="129" max="129" width="7.7109375" style="1" customWidth="1"/>
    <col min="130" max="130" width="6.7109375" style="19" customWidth="1"/>
    <col min="131" max="132" width="6.7109375" style="1" customWidth="1"/>
    <col min="133" max="16384" width="8.85546875" style="1"/>
  </cols>
  <sheetData>
    <row r="1" spans="2:330" x14ac:dyDescent="0.2">
      <c r="C1" s="199"/>
    </row>
    <row r="2" spans="2:330" ht="18.75" customHeight="1" x14ac:dyDescent="0.25">
      <c r="B2" s="197" t="s">
        <v>177</v>
      </c>
      <c r="C2" s="199"/>
      <c r="K2" s="1"/>
      <c r="U2" s="1"/>
      <c r="DN2" s="197"/>
      <c r="DR2" s="197"/>
      <c r="DS2" s="197"/>
      <c r="FA2" s="19"/>
      <c r="GE2" s="19"/>
      <c r="GH2" s="2"/>
      <c r="GK2" s="88"/>
      <c r="GN2" s="137"/>
      <c r="GO2" s="145"/>
      <c r="GU2" s="4"/>
      <c r="GV2" s="51"/>
      <c r="GW2" s="78"/>
      <c r="GX2" s="148"/>
      <c r="HB2" s="117"/>
      <c r="IM2" s="2" t="s">
        <v>29</v>
      </c>
      <c r="IS2" s="7"/>
      <c r="IZ2" s="19"/>
      <c r="JA2" s="19"/>
      <c r="JB2" s="19"/>
      <c r="JC2" s="4"/>
      <c r="JD2" s="4"/>
      <c r="JE2" s="59"/>
      <c r="JF2" s="58"/>
      <c r="JH2" s="4"/>
      <c r="JI2" s="84"/>
      <c r="JJ2" s="51"/>
      <c r="JK2" s="77"/>
      <c r="JL2" s="4"/>
      <c r="JX2" s="48"/>
      <c r="KC2" s="2" t="s">
        <v>29</v>
      </c>
      <c r="LE2" s="19"/>
      <c r="LM2" s="19"/>
    </row>
    <row r="3" spans="2:330" ht="16.5" thickBot="1" x14ac:dyDescent="0.3">
      <c r="B3" s="198" t="s">
        <v>31</v>
      </c>
      <c r="C3" s="200"/>
      <c r="K3" s="1"/>
      <c r="U3" s="1"/>
      <c r="DN3" s="198"/>
      <c r="GI3" s="49"/>
      <c r="GJ3" s="3"/>
      <c r="GK3" s="88"/>
      <c r="GN3" s="137"/>
      <c r="GO3" s="136"/>
      <c r="GU3" s="4"/>
      <c r="GV3" s="51"/>
      <c r="GW3" s="78"/>
      <c r="GX3" s="77"/>
      <c r="GZ3" s="19"/>
      <c r="HB3" s="117"/>
      <c r="IP3" s="49" t="s">
        <v>31</v>
      </c>
      <c r="IQ3" s="3"/>
      <c r="IU3" s="7"/>
      <c r="JG3" s="59"/>
      <c r="JH3" s="19"/>
      <c r="JI3" s="4"/>
      <c r="JJ3" s="4"/>
      <c r="JK3" s="85"/>
      <c r="JL3" s="62"/>
      <c r="JM3" s="77"/>
      <c r="JN3" s="4"/>
      <c r="JP3" s="4"/>
      <c r="JR3" s="4"/>
      <c r="KJ3" s="49" t="s">
        <v>31</v>
      </c>
      <c r="KK3" s="3"/>
      <c r="KY3" s="3"/>
      <c r="KZ3" s="2"/>
      <c r="LA3" s="3"/>
      <c r="LK3" s="19"/>
      <c r="LR3" s="19"/>
    </row>
    <row r="4" spans="2:330" ht="34.9" customHeight="1" thickBot="1" x14ac:dyDescent="0.25">
      <c r="B4" s="5"/>
      <c r="C4" s="316" t="s">
        <v>135</v>
      </c>
      <c r="D4" s="310" t="s">
        <v>176</v>
      </c>
      <c r="E4" s="311"/>
      <c r="F4" s="310" t="s">
        <v>171</v>
      </c>
      <c r="G4" s="311"/>
      <c r="H4" s="310"/>
      <c r="I4" s="311"/>
      <c r="J4" s="310"/>
      <c r="K4" s="311"/>
      <c r="L4" s="310"/>
      <c r="M4" s="311"/>
      <c r="N4" s="310"/>
      <c r="O4" s="311"/>
      <c r="P4" s="310"/>
      <c r="Q4" s="311"/>
      <c r="R4" s="310"/>
      <c r="S4" s="311"/>
      <c r="T4" s="310"/>
      <c r="U4" s="311"/>
      <c r="V4" s="310"/>
      <c r="W4" s="311"/>
      <c r="X4" s="310"/>
      <c r="Y4" s="311"/>
      <c r="Z4" s="310"/>
      <c r="AA4" s="311"/>
      <c r="AB4" s="310"/>
      <c r="AC4" s="311"/>
      <c r="AD4" s="310"/>
      <c r="AE4" s="311"/>
      <c r="AF4" s="310"/>
      <c r="AG4" s="311"/>
      <c r="AH4" s="310"/>
      <c r="AI4" s="311"/>
      <c r="AJ4" s="310"/>
      <c r="AK4" s="311"/>
      <c r="AL4" s="304"/>
      <c r="AM4" s="305"/>
      <c r="AN4" s="310"/>
      <c r="AO4" s="311"/>
      <c r="AP4" s="310"/>
      <c r="AQ4" s="311"/>
      <c r="AR4" s="304"/>
      <c r="AS4" s="305"/>
      <c r="AT4" s="304"/>
      <c r="AU4" s="305"/>
      <c r="AV4" s="304"/>
      <c r="AW4" s="305"/>
      <c r="AX4" s="304"/>
      <c r="AY4" s="305"/>
      <c r="AZ4" s="310"/>
      <c r="BA4" s="311"/>
      <c r="BB4" s="304"/>
      <c r="BC4" s="305"/>
      <c r="BD4" s="310"/>
      <c r="BE4" s="311"/>
      <c r="BF4" s="310"/>
      <c r="BG4" s="311"/>
      <c r="BH4" s="310"/>
      <c r="BI4" s="311"/>
      <c r="BJ4" s="310"/>
      <c r="BK4" s="311"/>
      <c r="BL4" s="310"/>
      <c r="BM4" s="311"/>
      <c r="BN4" s="310"/>
      <c r="BO4" s="311"/>
      <c r="BP4" s="310"/>
      <c r="BQ4" s="311"/>
      <c r="BR4" s="310"/>
      <c r="BS4" s="311"/>
      <c r="BT4" s="310"/>
      <c r="BU4" s="311"/>
      <c r="BV4" s="310"/>
      <c r="BW4" s="311"/>
      <c r="BX4" s="310"/>
      <c r="BY4" s="311"/>
      <c r="BZ4" s="304"/>
      <c r="CA4" s="305"/>
      <c r="CB4" s="304"/>
      <c r="CC4" s="305"/>
      <c r="CD4" s="304"/>
      <c r="CE4" s="305"/>
      <c r="CF4" s="304"/>
      <c r="CG4" s="305"/>
      <c r="CH4" s="304"/>
      <c r="CI4" s="305"/>
      <c r="CJ4" s="304"/>
      <c r="CK4" s="305"/>
      <c r="CL4" s="304"/>
      <c r="CM4" s="305"/>
      <c r="CN4" s="304"/>
      <c r="CO4" s="305"/>
      <c r="CP4" s="304"/>
      <c r="CQ4" s="305"/>
      <c r="CR4" s="310"/>
      <c r="CS4" s="311"/>
      <c r="CT4" s="310"/>
      <c r="CU4" s="311"/>
      <c r="CV4" s="310"/>
      <c r="CW4" s="311"/>
      <c r="CX4" s="310"/>
      <c r="CY4" s="311"/>
      <c r="CZ4" s="310"/>
      <c r="DA4" s="311"/>
      <c r="DB4" s="310"/>
      <c r="DC4" s="311"/>
      <c r="DD4" s="310"/>
      <c r="DE4" s="311"/>
      <c r="DF4" s="310"/>
      <c r="DG4" s="311"/>
      <c r="DH4" s="310"/>
      <c r="DI4" s="311"/>
      <c r="DJ4" s="310"/>
      <c r="DK4" s="311"/>
      <c r="DL4" s="310"/>
      <c r="DM4" s="311"/>
      <c r="DN4" s="324" t="s">
        <v>193</v>
      </c>
      <c r="DO4" s="325"/>
      <c r="DP4" s="325"/>
      <c r="DQ4" s="326"/>
      <c r="DR4" s="318" t="s">
        <v>194</v>
      </c>
      <c r="DS4" s="319"/>
      <c r="DT4" s="312" t="s">
        <v>109</v>
      </c>
      <c r="DU4" s="320" t="s">
        <v>45</v>
      </c>
      <c r="DV4" s="322" t="s">
        <v>85</v>
      </c>
      <c r="DW4" s="318" t="s">
        <v>195</v>
      </c>
      <c r="DX4" s="319"/>
      <c r="DY4" s="312" t="s">
        <v>140</v>
      </c>
    </row>
    <row r="5" spans="2:330" ht="15" customHeight="1" thickBot="1" x14ac:dyDescent="0.25">
      <c r="B5" s="97" t="s">
        <v>4</v>
      </c>
      <c r="C5" s="317"/>
      <c r="D5" s="98"/>
      <c r="E5" s="50"/>
      <c r="F5" s="98"/>
      <c r="G5" s="50"/>
      <c r="H5" s="98"/>
      <c r="I5" s="50"/>
      <c r="J5" s="98"/>
      <c r="K5" s="50"/>
      <c r="L5" s="98"/>
      <c r="M5" s="50"/>
      <c r="N5" s="244"/>
      <c r="O5" s="247"/>
      <c r="P5" s="98"/>
      <c r="Q5" s="50"/>
      <c r="R5" s="98"/>
      <c r="S5" s="50"/>
      <c r="T5" s="98"/>
      <c r="U5" s="50"/>
      <c r="V5" s="98"/>
      <c r="W5" s="50"/>
      <c r="X5" s="98"/>
      <c r="Y5" s="50"/>
      <c r="Z5" s="98"/>
      <c r="AA5" s="50"/>
      <c r="AB5" s="98"/>
      <c r="AC5" s="50"/>
      <c r="AD5" s="98"/>
      <c r="AE5" s="50"/>
      <c r="AF5" s="98"/>
      <c r="AG5" s="50"/>
      <c r="AH5" s="98"/>
      <c r="AI5" s="50"/>
      <c r="AJ5" s="98"/>
      <c r="AK5" s="50"/>
      <c r="AL5" s="98"/>
      <c r="AM5" s="50"/>
      <c r="AN5" s="98"/>
      <c r="AO5" s="50"/>
      <c r="AP5" s="98"/>
      <c r="AQ5" s="50"/>
      <c r="AR5" s="98"/>
      <c r="AS5" s="50"/>
      <c r="AT5" s="99"/>
      <c r="AU5" s="50"/>
      <c r="AV5" s="98"/>
      <c r="AW5" s="50"/>
      <c r="AX5" s="99"/>
      <c r="AY5" s="50"/>
      <c r="AZ5" s="98"/>
      <c r="BA5" s="50"/>
      <c r="BB5" s="99"/>
      <c r="BC5" s="50"/>
      <c r="BD5" s="98"/>
      <c r="BE5" s="50"/>
      <c r="BF5" s="98"/>
      <c r="BG5" s="50"/>
      <c r="BH5" s="98"/>
      <c r="BI5" s="50"/>
      <c r="BJ5" s="278"/>
      <c r="BK5" s="279"/>
      <c r="BL5" s="98"/>
      <c r="BM5" s="50"/>
      <c r="BN5" s="98"/>
      <c r="BO5" s="50"/>
      <c r="BP5" s="98"/>
      <c r="BQ5" s="50"/>
      <c r="BR5" s="98"/>
      <c r="BS5" s="50"/>
      <c r="BT5" s="98"/>
      <c r="BU5" s="50"/>
      <c r="BV5" s="98"/>
      <c r="BW5" s="50"/>
      <c r="BX5" s="98"/>
      <c r="BY5" s="50"/>
      <c r="BZ5" s="98"/>
      <c r="CA5" s="50"/>
      <c r="CB5" s="98"/>
      <c r="CC5" s="50"/>
      <c r="CD5" s="98"/>
      <c r="CE5" s="50"/>
      <c r="CF5" s="98"/>
      <c r="CG5" s="50"/>
      <c r="CH5" s="98"/>
      <c r="CI5" s="50"/>
      <c r="CJ5" s="98"/>
      <c r="CK5" s="50"/>
      <c r="CL5" s="98"/>
      <c r="CM5" s="50"/>
      <c r="CN5" s="98"/>
      <c r="CO5" s="50"/>
      <c r="CP5" s="98"/>
      <c r="CQ5" s="50"/>
      <c r="CR5" s="98"/>
      <c r="CS5" s="50"/>
      <c r="CT5" s="98"/>
      <c r="CU5" s="50"/>
      <c r="CV5" s="98"/>
      <c r="CW5" s="50"/>
      <c r="CX5" s="98"/>
      <c r="CY5" s="50"/>
      <c r="CZ5" s="98"/>
      <c r="DA5" s="50"/>
      <c r="DB5" s="98"/>
      <c r="DC5" s="50"/>
      <c r="DD5" s="98"/>
      <c r="DE5" s="50"/>
      <c r="DF5" s="98"/>
      <c r="DG5" s="50"/>
      <c r="DH5" s="98"/>
      <c r="DI5" s="50"/>
      <c r="DJ5" s="98"/>
      <c r="DK5" s="50"/>
      <c r="DL5" s="98"/>
      <c r="DM5" s="50"/>
      <c r="DN5" s="99" t="s">
        <v>0</v>
      </c>
      <c r="DO5" s="100" t="s">
        <v>1</v>
      </c>
      <c r="DP5" s="100" t="s">
        <v>2</v>
      </c>
      <c r="DQ5" s="132" t="s">
        <v>3</v>
      </c>
      <c r="DR5" s="131" t="s">
        <v>28</v>
      </c>
      <c r="DS5" s="101" t="s">
        <v>27</v>
      </c>
      <c r="DT5" s="313"/>
      <c r="DU5" s="321"/>
      <c r="DV5" s="323"/>
      <c r="DW5" s="131" t="s">
        <v>28</v>
      </c>
      <c r="DX5" s="101" t="s">
        <v>27</v>
      </c>
      <c r="DY5" s="313"/>
    </row>
    <row r="6" spans="2:330" ht="12" customHeight="1" x14ac:dyDescent="0.2">
      <c r="B6" s="218"/>
      <c r="C6" s="52"/>
      <c r="D6" s="80"/>
      <c r="E6" s="81"/>
      <c r="F6" s="80"/>
      <c r="G6" s="81"/>
      <c r="H6" s="80"/>
      <c r="I6" s="81"/>
      <c r="J6" s="80"/>
      <c r="K6" s="81"/>
      <c r="L6" s="80"/>
      <c r="M6" s="81"/>
      <c r="N6" s="245"/>
      <c r="O6" s="26"/>
      <c r="P6" s="187"/>
      <c r="Q6" s="81"/>
      <c r="R6" s="80"/>
      <c r="S6" s="81"/>
      <c r="T6" s="80"/>
      <c r="U6" s="81"/>
      <c r="V6" s="80"/>
      <c r="W6" s="81"/>
      <c r="X6" s="80"/>
      <c r="Y6" s="81"/>
      <c r="Z6" s="80"/>
      <c r="AA6" s="81"/>
      <c r="AB6" s="80"/>
      <c r="AC6" s="81"/>
      <c r="AD6" s="80"/>
      <c r="AE6" s="81"/>
      <c r="AF6" s="80"/>
      <c r="AG6" s="81"/>
      <c r="AH6" s="80"/>
      <c r="AI6" s="81"/>
      <c r="AJ6" s="80"/>
      <c r="AK6" s="81"/>
      <c r="AL6" s="80"/>
      <c r="AM6" s="81"/>
      <c r="AN6" s="187"/>
      <c r="AO6" s="188"/>
      <c r="AP6" s="187"/>
      <c r="AQ6" s="188"/>
      <c r="AR6" s="187"/>
      <c r="AS6" s="188"/>
      <c r="AT6" s="187"/>
      <c r="AU6" s="188"/>
      <c r="AV6" s="187"/>
      <c r="AW6" s="188"/>
      <c r="AX6" s="187"/>
      <c r="AY6" s="188"/>
      <c r="AZ6" s="187"/>
      <c r="BA6" s="188"/>
      <c r="BB6" s="187"/>
      <c r="BC6" s="188"/>
      <c r="BD6" s="187"/>
      <c r="BE6" s="188"/>
      <c r="BF6" s="187"/>
      <c r="BG6" s="188"/>
      <c r="BH6" s="187"/>
      <c r="BI6" s="223"/>
      <c r="BJ6" s="187"/>
      <c r="BK6" s="280"/>
      <c r="BL6" s="225"/>
      <c r="BM6" s="188"/>
      <c r="BN6" s="187"/>
      <c r="BO6" s="223"/>
      <c r="BP6" s="187"/>
      <c r="BQ6" s="188"/>
      <c r="BR6" s="187"/>
      <c r="BS6" s="188"/>
      <c r="BT6" s="225"/>
      <c r="BU6" s="188"/>
      <c r="BV6" s="187"/>
      <c r="BW6" s="188"/>
      <c r="BX6" s="187"/>
      <c r="BY6" s="188"/>
      <c r="BZ6" s="187"/>
      <c r="CA6" s="188"/>
      <c r="CB6" s="187"/>
      <c r="CC6" s="188"/>
      <c r="CD6" s="187"/>
      <c r="CE6" s="188"/>
      <c r="CF6" s="187"/>
      <c r="CG6" s="188"/>
      <c r="CH6" s="187"/>
      <c r="CI6" s="188"/>
      <c r="CJ6" s="187"/>
      <c r="CK6" s="188"/>
      <c r="CL6" s="187"/>
      <c r="CM6" s="188"/>
      <c r="CN6" s="187"/>
      <c r="CO6" s="188"/>
      <c r="CP6" s="187"/>
      <c r="CQ6" s="188"/>
      <c r="CR6" s="187"/>
      <c r="CS6" s="188"/>
      <c r="CT6" s="187"/>
      <c r="CU6" s="188"/>
      <c r="CV6" s="187"/>
      <c r="CW6" s="188"/>
      <c r="CX6" s="187"/>
      <c r="CY6" s="188"/>
      <c r="CZ6" s="187"/>
      <c r="DA6" s="188"/>
      <c r="DB6" s="187"/>
      <c r="DC6" s="188"/>
      <c r="DD6" s="187"/>
      <c r="DE6" s="188"/>
      <c r="DF6" s="187"/>
      <c r="DG6" s="188"/>
      <c r="DH6" s="187"/>
      <c r="DI6" s="188"/>
      <c r="DJ6" s="187"/>
      <c r="DK6" s="188"/>
      <c r="DL6" s="187"/>
      <c r="DM6" s="188"/>
      <c r="DN6" s="30"/>
      <c r="DO6" s="25"/>
      <c r="DP6" s="133"/>
      <c r="DQ6" s="26"/>
      <c r="DR6" s="30"/>
      <c r="DS6" s="31"/>
      <c r="DT6" s="149"/>
      <c r="DU6" s="52"/>
      <c r="DV6" s="207"/>
      <c r="DW6" s="30"/>
      <c r="DX6" s="31"/>
      <c r="DY6" s="149"/>
    </row>
    <row r="7" spans="2:330" ht="12" customHeight="1" x14ac:dyDescent="0.2">
      <c r="B7" s="103" t="s">
        <v>152</v>
      </c>
      <c r="C7" s="53">
        <v>28</v>
      </c>
      <c r="D7" s="156" t="s">
        <v>138</v>
      </c>
      <c r="E7" s="300">
        <v>25</v>
      </c>
      <c r="F7" s="303" t="s">
        <v>164</v>
      </c>
      <c r="G7" s="154"/>
      <c r="H7" s="156"/>
      <c r="I7" s="154"/>
      <c r="J7" s="156"/>
      <c r="K7" s="154"/>
      <c r="L7" s="156"/>
      <c r="M7" s="154"/>
      <c r="N7" s="246"/>
      <c r="O7" s="174"/>
      <c r="P7" s="249"/>
      <c r="Q7" s="154"/>
      <c r="R7" s="249"/>
      <c r="S7" s="154"/>
      <c r="T7" s="156"/>
      <c r="U7" s="154"/>
      <c r="V7" s="156"/>
      <c r="W7" s="154"/>
      <c r="X7" s="156"/>
      <c r="Y7" s="154"/>
      <c r="Z7" s="156"/>
      <c r="AA7" s="154"/>
      <c r="AB7" s="156"/>
      <c r="AC7" s="154"/>
      <c r="AD7" s="156"/>
      <c r="AE7" s="154"/>
      <c r="AF7" s="156"/>
      <c r="AG7" s="154"/>
      <c r="AH7" s="156"/>
      <c r="AI7" s="154"/>
      <c r="AJ7" s="156"/>
      <c r="AK7" s="154"/>
      <c r="AL7" s="156"/>
      <c r="AM7" s="154"/>
      <c r="AN7" s="156"/>
      <c r="AO7" s="190"/>
      <c r="AP7" s="189"/>
      <c r="AQ7" s="190"/>
      <c r="AR7" s="189"/>
      <c r="AS7" s="190"/>
      <c r="AT7" s="189"/>
      <c r="AU7" s="190"/>
      <c r="AV7" s="189"/>
      <c r="AW7" s="190"/>
      <c r="AX7" s="189"/>
      <c r="AY7" s="190"/>
      <c r="AZ7" s="189"/>
      <c r="BA7" s="190"/>
      <c r="BB7" s="189"/>
      <c r="BC7" s="190"/>
      <c r="BD7" s="189"/>
      <c r="BE7" s="190"/>
      <c r="BF7" s="189"/>
      <c r="BG7" s="190"/>
      <c r="BH7" s="189"/>
      <c r="BI7" s="224"/>
      <c r="BJ7" s="189"/>
      <c r="BK7" s="281"/>
      <c r="BL7" s="189"/>
      <c r="BM7" s="190"/>
      <c r="BN7" s="189"/>
      <c r="BO7" s="224"/>
      <c r="BP7" s="189"/>
      <c r="BQ7" s="190"/>
      <c r="BR7" s="189"/>
      <c r="BS7" s="190"/>
      <c r="BT7" s="189"/>
      <c r="BU7" s="190"/>
      <c r="BV7" s="189"/>
      <c r="BW7" s="190"/>
      <c r="BX7" s="189"/>
      <c r="BY7" s="190"/>
      <c r="BZ7" s="189"/>
      <c r="CA7" s="190"/>
      <c r="CB7" s="189"/>
      <c r="CC7" s="190"/>
      <c r="CD7" s="189"/>
      <c r="CE7" s="190"/>
      <c r="CF7" s="189"/>
      <c r="CG7" s="190"/>
      <c r="CH7" s="189"/>
      <c r="CI7" s="190"/>
      <c r="CJ7" s="189"/>
      <c r="CK7" s="190"/>
      <c r="CL7" s="189"/>
      <c r="CM7" s="190"/>
      <c r="CN7" s="189"/>
      <c r="CO7" s="190"/>
      <c r="CP7" s="189"/>
      <c r="CQ7" s="190"/>
      <c r="CR7" s="189"/>
      <c r="CS7" s="190"/>
      <c r="CT7" s="189"/>
      <c r="CU7" s="190"/>
      <c r="CV7" s="189"/>
      <c r="CW7" s="190"/>
      <c r="CX7" s="189"/>
      <c r="CY7" s="190"/>
      <c r="CZ7" s="189"/>
      <c r="DA7" s="190"/>
      <c r="DB7" s="189"/>
      <c r="DC7" s="190"/>
      <c r="DD7" s="189"/>
      <c r="DE7" s="190"/>
      <c r="DF7" s="189"/>
      <c r="DG7" s="190"/>
      <c r="DH7" s="189"/>
      <c r="DI7" s="190"/>
      <c r="DJ7" s="189"/>
      <c r="DK7" s="190"/>
      <c r="DL7" s="249"/>
      <c r="DM7" s="190"/>
      <c r="DN7" s="155">
        <f>COUNTA(E7,G7,I7,K7,M7,O7,Q7,S7,U7,W7,Y7,AA7,AC7,AE7,AG7,AI7,AK7,AM7,AO7,AQ7,AS7,AU7,AW7,AY7,BA7,BC7,BE7,BG7,BI7,BK7,BM7,BO7,BQ7,BS7,BU7,BW7, BY7,CA7,CC7,CE7,CG7,CI7,CK7,CM7,CO7,CQ7,CS7,CU7,CW7,CY7,DA7,DC7,DE7,DG7,DI7,DK7,DM7, )-1</f>
        <v>1</v>
      </c>
      <c r="DO7" s="176"/>
      <c r="DP7" s="176"/>
      <c r="DQ7" s="27"/>
      <c r="DR7" s="172"/>
      <c r="DS7" s="173"/>
      <c r="DT7" s="177">
        <f>SUM(E7,G7,I7,K7,M7,O7,Q7,S7,U7,W7,Y7,AA7,AC7,AE7,AG7,AI7,AK7,AM7,AO7,AQ7,AS7,AU7,AW7,AY7,BA7,BC7,BE7,BG7,BI7,BK7,BM7,BO7,BQ7,BS7,BU7,BW7,BY7,CA7,CC7,CE7,CG7,CI7,CK7,CM7,CO7,CQ7,,CS7,CU7,CW7,CY7,DA7,DC7,DE7,DG7,DI7,DK7,DM7,)/DN7</f>
        <v>25</v>
      </c>
      <c r="DU7" s="178">
        <f>(DQ7+DS7)/DN7</f>
        <v>0</v>
      </c>
      <c r="DV7" s="202">
        <f>F7-C7</f>
        <v>2</v>
      </c>
      <c r="DW7" s="172"/>
      <c r="DX7" s="173">
        <f>DW7*0.2</f>
        <v>0</v>
      </c>
      <c r="DY7" s="204">
        <f xml:space="preserve"> SUM(DX7/DN7)</f>
        <v>0</v>
      </c>
    </row>
    <row r="8" spans="2:330" ht="12" customHeight="1" x14ac:dyDescent="0.2">
      <c r="B8" s="103" t="s">
        <v>150</v>
      </c>
      <c r="C8" s="53"/>
      <c r="D8" s="156"/>
      <c r="E8" s="154"/>
      <c r="F8" s="156"/>
      <c r="G8" s="154"/>
      <c r="H8" s="156"/>
      <c r="I8" s="154"/>
      <c r="J8" s="156"/>
      <c r="K8" s="154"/>
      <c r="L8" s="156"/>
      <c r="M8" s="154"/>
      <c r="N8" s="246"/>
      <c r="O8" s="174"/>
      <c r="P8" s="156"/>
      <c r="Q8" s="154"/>
      <c r="R8" s="156"/>
      <c r="S8" s="154"/>
      <c r="T8" s="156"/>
      <c r="U8" s="154"/>
      <c r="V8" s="156"/>
      <c r="W8" s="154"/>
      <c r="X8" s="156"/>
      <c r="Y8" s="154"/>
      <c r="Z8" s="156"/>
      <c r="AA8" s="154"/>
      <c r="AB8" s="156"/>
      <c r="AC8" s="154"/>
      <c r="AD8" s="156"/>
      <c r="AE8" s="154"/>
      <c r="AF8" s="156"/>
      <c r="AG8" s="154"/>
      <c r="AH8" s="156"/>
      <c r="AI8" s="154"/>
      <c r="AJ8" s="156"/>
      <c r="AK8" s="154"/>
      <c r="AL8" s="156"/>
      <c r="AM8" s="154"/>
      <c r="AN8" s="156"/>
      <c r="AO8" s="190"/>
      <c r="AP8" s="189"/>
      <c r="AQ8" s="190"/>
      <c r="AR8" s="189"/>
      <c r="AS8" s="190"/>
      <c r="AT8" s="189"/>
      <c r="AU8" s="190"/>
      <c r="AV8" s="189"/>
      <c r="AW8" s="190"/>
      <c r="AX8" s="189"/>
      <c r="AY8" s="190"/>
      <c r="AZ8" s="189"/>
      <c r="BA8" s="190"/>
      <c r="BB8" s="189"/>
      <c r="BC8" s="190"/>
      <c r="BD8" s="189"/>
      <c r="BE8" s="190"/>
      <c r="BF8" s="189"/>
      <c r="BG8" s="190"/>
      <c r="BH8" s="189"/>
      <c r="BI8" s="224"/>
      <c r="BJ8" s="189"/>
      <c r="BK8" s="281"/>
      <c r="BL8" s="189"/>
      <c r="BM8" s="190"/>
      <c r="BN8" s="189"/>
      <c r="BO8" s="224"/>
      <c r="BP8" s="189"/>
      <c r="BQ8" s="190"/>
      <c r="BR8" s="189"/>
      <c r="BS8" s="190"/>
      <c r="BT8" s="189"/>
      <c r="BU8" s="190"/>
      <c r="BV8" s="189"/>
      <c r="BW8" s="190"/>
      <c r="BX8" s="189"/>
      <c r="BY8" s="190"/>
      <c r="BZ8" s="189"/>
      <c r="CA8" s="190"/>
      <c r="CB8" s="189"/>
      <c r="CC8" s="190"/>
      <c r="CD8" s="189"/>
      <c r="CE8" s="190"/>
      <c r="CF8" s="189"/>
      <c r="CG8" s="190"/>
      <c r="CH8" s="189"/>
      <c r="CI8" s="190"/>
      <c r="CJ8" s="189"/>
      <c r="CK8" s="190"/>
      <c r="CL8" s="189"/>
      <c r="CM8" s="190"/>
      <c r="CN8" s="189"/>
      <c r="CO8" s="190"/>
      <c r="CP8" s="189"/>
      <c r="CQ8" s="190"/>
      <c r="CR8" s="189"/>
      <c r="CS8" s="190"/>
      <c r="CT8" s="189"/>
      <c r="CU8" s="190"/>
      <c r="CV8" s="189"/>
      <c r="CW8" s="190"/>
      <c r="CX8" s="189"/>
      <c r="CY8" s="190"/>
      <c r="CZ8" s="189"/>
      <c r="DA8" s="190"/>
      <c r="DB8" s="189"/>
      <c r="DC8" s="190"/>
      <c r="DD8" s="189"/>
      <c r="DE8" s="190"/>
      <c r="DF8" s="189"/>
      <c r="DG8" s="190"/>
      <c r="DH8" s="189"/>
      <c r="DI8" s="190"/>
      <c r="DJ8" s="189"/>
      <c r="DK8" s="190"/>
      <c r="DL8" s="156"/>
      <c r="DM8" s="190"/>
      <c r="DN8" s="172"/>
      <c r="DO8" s="176"/>
      <c r="DP8" s="176"/>
      <c r="DQ8" s="174"/>
      <c r="DR8" s="172"/>
      <c r="DS8" s="173"/>
      <c r="DT8" s="177"/>
      <c r="DU8" s="179"/>
      <c r="DV8" s="202"/>
      <c r="DW8" s="172"/>
      <c r="DX8" s="173"/>
      <c r="DY8" s="204"/>
    </row>
    <row r="9" spans="2:330" ht="12" customHeight="1" x14ac:dyDescent="0.2">
      <c r="B9" s="234" t="s">
        <v>75</v>
      </c>
      <c r="C9" s="53">
        <v>13</v>
      </c>
      <c r="D9" s="82" t="s">
        <v>139</v>
      </c>
      <c r="E9" s="240">
        <v>38</v>
      </c>
      <c r="F9" s="239" t="s">
        <v>163</v>
      </c>
      <c r="G9" s="12"/>
      <c r="H9" s="82"/>
      <c r="I9" s="12"/>
      <c r="J9" s="82"/>
      <c r="K9" s="12"/>
      <c r="L9" s="82"/>
      <c r="M9" s="12"/>
      <c r="N9" s="241"/>
      <c r="O9" s="10"/>
      <c r="P9" s="82"/>
      <c r="Q9" s="12"/>
      <c r="R9" s="82"/>
      <c r="S9" s="12"/>
      <c r="T9" s="82"/>
      <c r="U9" s="12"/>
      <c r="V9" s="82"/>
      <c r="W9" s="12"/>
      <c r="X9" s="82"/>
      <c r="Y9" s="12"/>
      <c r="Z9" s="82"/>
      <c r="AA9" s="12"/>
      <c r="AB9" s="82"/>
      <c r="AC9" s="12"/>
      <c r="AD9" s="82"/>
      <c r="AE9" s="12"/>
      <c r="AF9" s="82"/>
      <c r="AG9" s="12"/>
      <c r="AH9" s="82"/>
      <c r="AI9" s="12"/>
      <c r="AJ9" s="82"/>
      <c r="AK9" s="12"/>
      <c r="AL9" s="82"/>
      <c r="AM9" s="12"/>
      <c r="AN9" s="82"/>
      <c r="AO9" s="192"/>
      <c r="AP9" s="191"/>
      <c r="AQ9" s="192"/>
      <c r="AR9" s="191"/>
      <c r="AS9" s="192"/>
      <c r="AT9" s="191"/>
      <c r="AU9" s="192"/>
      <c r="AV9" s="82"/>
      <c r="AW9" s="12"/>
      <c r="AX9" s="82"/>
      <c r="AY9" s="12"/>
      <c r="AZ9" s="82"/>
      <c r="BA9" s="192"/>
      <c r="BB9" s="82"/>
      <c r="BC9" s="192"/>
      <c r="BD9" s="191"/>
      <c r="BE9" s="192"/>
      <c r="BF9" s="191"/>
      <c r="BG9" s="192"/>
      <c r="BH9" s="191"/>
      <c r="BI9" s="219"/>
      <c r="BJ9" s="191"/>
      <c r="BK9" s="228"/>
      <c r="BL9" s="191"/>
      <c r="BM9" s="192"/>
      <c r="BN9" s="191"/>
      <c r="BO9" s="219"/>
      <c r="BP9" s="191"/>
      <c r="BQ9" s="192"/>
      <c r="BR9" s="191"/>
      <c r="BS9" s="192"/>
      <c r="BT9" s="191"/>
      <c r="BU9" s="192"/>
      <c r="BV9" s="191"/>
      <c r="BW9" s="190"/>
      <c r="BX9" s="221"/>
      <c r="BY9" s="190"/>
      <c r="BZ9" s="221"/>
      <c r="CA9" s="190"/>
      <c r="CB9" s="221"/>
      <c r="CC9" s="190"/>
      <c r="CD9" s="221"/>
      <c r="CE9" s="190"/>
      <c r="CF9" s="221"/>
      <c r="CG9" s="190"/>
      <c r="CH9" s="221"/>
      <c r="CI9" s="190"/>
      <c r="CJ9" s="221"/>
      <c r="CK9" s="190"/>
      <c r="CL9" s="221"/>
      <c r="CM9" s="190"/>
      <c r="CN9" s="221"/>
      <c r="CO9" s="190"/>
      <c r="CP9" s="221"/>
      <c r="CQ9" s="190"/>
      <c r="CR9" s="221"/>
      <c r="CS9" s="190"/>
      <c r="CT9" s="191"/>
      <c r="CU9" s="190"/>
      <c r="CV9" s="221"/>
      <c r="CW9" s="190"/>
      <c r="CX9" s="221"/>
      <c r="CY9" s="190"/>
      <c r="CZ9" s="191"/>
      <c r="DA9" s="190"/>
      <c r="DB9" s="191"/>
      <c r="DC9" s="190"/>
      <c r="DD9" s="191"/>
      <c r="DE9" s="190"/>
      <c r="DF9" s="191"/>
      <c r="DG9" s="190"/>
      <c r="DH9" s="191"/>
      <c r="DI9" s="190"/>
      <c r="DJ9" s="191"/>
      <c r="DK9" s="190"/>
      <c r="DL9" s="82"/>
      <c r="DM9" s="190"/>
      <c r="DN9" s="155">
        <f>COUNTA(E9,G9,I9,K9,M9,O9,Q9,S9,U9,W9,Y9,AA9,AC9,AE9,AG9,AI9,AK9,AM9,AO9,AQ9,AS9,AU9,AW9,AY9,BA9,BC9,BE9,BG9,BI9,BK9,BM9,BO9,BQ9,BS9,BU9,BW9, BY9,CA9,CC9,CE9,CG9,CI9,CK9,CM9,CO9,CQ9,CS9,CU9,CW9,CY9,DA9,DC9,DE9,DG9,DI9,DK9,DM9, )-1</f>
        <v>1</v>
      </c>
      <c r="DO9" s="9"/>
      <c r="DP9" s="9">
        <v>1</v>
      </c>
      <c r="DQ9" s="288">
        <v>1.5</v>
      </c>
      <c r="DR9" s="32"/>
      <c r="DS9" s="33"/>
      <c r="DT9" s="177">
        <f>SUM(E9,G9,I9,M9,O9,Q9,S9,U9,W9,Y9,AA9,AC9,AE9,AG9,AI9,AK9,AM9,AO9,AQ9,AS9,AU9,AW9,AY9,BA9,BC9,BE9,BG9,BI9,BK9,BM9,BO9,BQ9,BS9,BU9,BW9,BY9,CA9,CC9,CE9,CG9,CI9,CK9,CO9,CQ9,,CS9,CU9,CW9,CY9,DA9,DC9,DE9,DI9,DK9,DM9,)/DN9</f>
        <v>38</v>
      </c>
      <c r="DU9" s="178">
        <f>(DQ9+DS9)/DN9</f>
        <v>1.5</v>
      </c>
      <c r="DV9" s="202">
        <f t="shared" ref="DV9" si="0">F9-C9</f>
        <v>-1</v>
      </c>
      <c r="DW9" s="32"/>
      <c r="DX9" s="173">
        <f>DW9*0.2</f>
        <v>0</v>
      </c>
      <c r="DY9" s="204">
        <f xml:space="preserve"> SUM(DX9/DN9)</f>
        <v>0</v>
      </c>
    </row>
    <row r="10" spans="2:330" ht="12" customHeight="1" x14ac:dyDescent="0.2">
      <c r="B10" s="235" t="s">
        <v>123</v>
      </c>
      <c r="C10" s="175"/>
      <c r="D10" s="82"/>
      <c r="E10" s="12"/>
      <c r="F10" s="82"/>
      <c r="G10" s="12"/>
      <c r="H10" s="82"/>
      <c r="I10" s="12"/>
      <c r="J10" s="82"/>
      <c r="K10" s="12"/>
      <c r="L10" s="82"/>
      <c r="M10" s="12"/>
      <c r="N10" s="241"/>
      <c r="O10" s="10"/>
      <c r="P10" s="82"/>
      <c r="Q10" s="12"/>
      <c r="R10" s="82"/>
      <c r="S10" s="12"/>
      <c r="T10" s="82"/>
      <c r="U10" s="12"/>
      <c r="V10" s="82"/>
      <c r="W10" s="12"/>
      <c r="X10" s="82"/>
      <c r="Y10" s="12"/>
      <c r="Z10" s="82"/>
      <c r="AA10" s="12"/>
      <c r="AB10" s="82"/>
      <c r="AC10" s="12"/>
      <c r="AD10" s="82"/>
      <c r="AE10" s="12"/>
      <c r="AF10" s="82"/>
      <c r="AG10" s="12"/>
      <c r="AH10" s="82"/>
      <c r="AI10" s="12"/>
      <c r="AJ10" s="82"/>
      <c r="AK10" s="12"/>
      <c r="AL10" s="82"/>
      <c r="AM10" s="12"/>
      <c r="AN10" s="82"/>
      <c r="AO10" s="192"/>
      <c r="AP10" s="191"/>
      <c r="AQ10" s="192"/>
      <c r="AR10" s="191"/>
      <c r="AS10" s="192"/>
      <c r="AT10" s="191"/>
      <c r="AU10" s="192"/>
      <c r="AV10" s="82"/>
      <c r="AW10" s="12"/>
      <c r="AX10" s="82"/>
      <c r="AY10" s="12"/>
      <c r="AZ10" s="82"/>
      <c r="BA10" s="192"/>
      <c r="BB10" s="82"/>
      <c r="BC10" s="192"/>
      <c r="BD10" s="191"/>
      <c r="BE10" s="192"/>
      <c r="BF10" s="191"/>
      <c r="BG10" s="192"/>
      <c r="BH10" s="191"/>
      <c r="BI10" s="219"/>
      <c r="BJ10" s="191"/>
      <c r="BK10" s="228"/>
      <c r="BL10" s="191"/>
      <c r="BM10" s="192"/>
      <c r="BN10" s="191"/>
      <c r="BO10" s="219"/>
      <c r="BP10" s="191"/>
      <c r="BQ10" s="192"/>
      <c r="BR10" s="191"/>
      <c r="BS10" s="192"/>
      <c r="BT10" s="191"/>
      <c r="BU10" s="192"/>
      <c r="BV10" s="191"/>
      <c r="BW10" s="192"/>
      <c r="BX10" s="221"/>
      <c r="BY10" s="192"/>
      <c r="BZ10" s="221"/>
      <c r="CA10" s="192"/>
      <c r="CB10" s="221"/>
      <c r="CC10" s="192"/>
      <c r="CD10" s="221"/>
      <c r="CE10" s="192"/>
      <c r="CF10" s="221"/>
      <c r="CG10" s="192"/>
      <c r="CH10" s="221"/>
      <c r="CI10" s="192"/>
      <c r="CJ10" s="221"/>
      <c r="CK10" s="192"/>
      <c r="CL10" s="221"/>
      <c r="CM10" s="192"/>
      <c r="CN10" s="221"/>
      <c r="CO10" s="192"/>
      <c r="CP10" s="221"/>
      <c r="CQ10" s="192"/>
      <c r="CR10" s="221"/>
      <c r="CS10" s="192"/>
      <c r="CT10" s="191"/>
      <c r="CU10" s="192"/>
      <c r="CV10" s="221"/>
      <c r="CW10" s="192"/>
      <c r="CX10" s="221"/>
      <c r="CY10" s="192"/>
      <c r="CZ10" s="191"/>
      <c r="DA10" s="192"/>
      <c r="DB10" s="191"/>
      <c r="DC10" s="192"/>
      <c r="DD10" s="191"/>
      <c r="DE10" s="192"/>
      <c r="DF10" s="191"/>
      <c r="DG10" s="192"/>
      <c r="DH10" s="191"/>
      <c r="DI10" s="192"/>
      <c r="DJ10" s="191"/>
      <c r="DK10" s="192"/>
      <c r="DL10" s="82"/>
      <c r="DM10" s="192"/>
      <c r="DN10" s="172"/>
      <c r="DO10" s="13"/>
      <c r="DP10" s="9"/>
      <c r="DQ10" s="27"/>
      <c r="DR10" s="172"/>
      <c r="DS10" s="173"/>
      <c r="DT10" s="29"/>
      <c r="DU10" s="53"/>
      <c r="DV10" s="202"/>
      <c r="DW10" s="172"/>
      <c r="DX10" s="173"/>
      <c r="DY10" s="205"/>
    </row>
    <row r="11" spans="2:330" ht="12" hidden="1" customHeight="1" x14ac:dyDescent="0.2">
      <c r="B11" s="103" t="s">
        <v>175</v>
      </c>
      <c r="C11" s="53"/>
      <c r="D11" s="32"/>
      <c r="E11" s="10"/>
      <c r="F11" s="32"/>
      <c r="G11" s="10"/>
      <c r="H11" s="32"/>
      <c r="I11" s="10"/>
      <c r="J11" s="82"/>
      <c r="K11" s="12"/>
      <c r="L11" s="82"/>
      <c r="M11" s="12"/>
      <c r="N11" s="241"/>
      <c r="O11" s="10"/>
      <c r="P11" s="82"/>
      <c r="Q11" s="12"/>
      <c r="R11" s="82"/>
      <c r="S11" s="12"/>
      <c r="T11" s="82"/>
      <c r="U11" s="12"/>
      <c r="V11" s="82"/>
      <c r="W11" s="12"/>
      <c r="X11" s="82"/>
      <c r="Y11" s="12"/>
      <c r="Z11" s="249"/>
      <c r="AA11" s="12"/>
      <c r="AB11" s="82"/>
      <c r="AC11" s="12"/>
      <c r="AD11" s="82"/>
      <c r="AE11" s="12"/>
      <c r="AF11" s="82"/>
      <c r="AG11" s="12"/>
      <c r="AH11" s="82"/>
      <c r="AI11" s="12"/>
      <c r="AJ11" s="82"/>
      <c r="AK11" s="12"/>
      <c r="AL11" s="82"/>
      <c r="AM11" s="12"/>
      <c r="AN11" s="82"/>
      <c r="AO11" s="192"/>
      <c r="AP11" s="191"/>
      <c r="AQ11" s="192"/>
      <c r="AR11" s="191"/>
      <c r="AS11" s="192"/>
      <c r="AT11" s="191"/>
      <c r="AU11" s="192"/>
      <c r="AV11" s="82"/>
      <c r="AW11" s="12"/>
      <c r="AX11" s="82"/>
      <c r="AY11" s="12"/>
      <c r="AZ11" s="82"/>
      <c r="BA11" s="192"/>
      <c r="BB11" s="82"/>
      <c r="BC11" s="192"/>
      <c r="BD11" s="82"/>
      <c r="BE11" s="192"/>
      <c r="BF11" s="82"/>
      <c r="BG11" s="192"/>
      <c r="BH11" s="82"/>
      <c r="BI11" s="219"/>
      <c r="BJ11" s="82"/>
      <c r="BK11" s="228"/>
      <c r="BL11" s="82"/>
      <c r="BM11" s="192"/>
      <c r="BN11" s="82"/>
      <c r="BO11" s="219"/>
      <c r="BP11" s="82"/>
      <c r="BQ11" s="192"/>
      <c r="BR11" s="82"/>
      <c r="BS11" s="192"/>
      <c r="BT11" s="82"/>
      <c r="BU11" s="192"/>
      <c r="BV11" s="82"/>
      <c r="BW11" s="190"/>
      <c r="BX11" s="82"/>
      <c r="BY11" s="190"/>
      <c r="BZ11" s="82"/>
      <c r="CA11" s="190"/>
      <c r="CB11" s="82"/>
      <c r="CC11" s="190"/>
      <c r="CD11" s="82"/>
      <c r="CE11" s="190"/>
      <c r="CF11" s="82"/>
      <c r="CG11" s="190"/>
      <c r="CH11" s="82"/>
      <c r="CI11" s="190"/>
      <c r="CJ11" s="82"/>
      <c r="CK11" s="190"/>
      <c r="CL11" s="82"/>
      <c r="CM11" s="190"/>
      <c r="CN11" s="82"/>
      <c r="CO11" s="190"/>
      <c r="CP11" s="82"/>
      <c r="CQ11" s="190"/>
      <c r="CR11" s="82"/>
      <c r="CS11" s="190"/>
      <c r="CT11" s="191"/>
      <c r="CU11" s="190"/>
      <c r="CV11" s="82"/>
      <c r="CW11" s="190"/>
      <c r="CX11" s="82"/>
      <c r="CY11" s="190"/>
      <c r="CZ11" s="191"/>
      <c r="DA11" s="190"/>
      <c r="DB11" s="191"/>
      <c r="DC11" s="190"/>
      <c r="DD11" s="191"/>
      <c r="DE11" s="190"/>
      <c r="DF11" s="191"/>
      <c r="DG11" s="190"/>
      <c r="DH11" s="191"/>
      <c r="DI11" s="190"/>
      <c r="DJ11" s="191"/>
      <c r="DK11" s="190"/>
      <c r="DL11" s="82"/>
      <c r="DM11" s="190"/>
      <c r="DN11" s="155">
        <f>COUNTA(E11,G11,I11,K11,M11,O11,Q11,S11,U11,W11,Y11,AA11,AC11,AE11,AG11,AI11,AK11,AM11,AO11,AQ11,AS11,AU11,AW11,AY11,BA11,BC11,BE11,BG11,BI11,BK11,BM11,BO11,BQ11,BS11,BU11,BW11, BY11,CA11,CC11,CE11,CG11,CI11,CK11,CM11,CO11,CQ11,CS11,CU11,CW11,CY11,DA11,DC11,DE11,DG11,DI11,DK11,DM11, )-1</f>
        <v>0</v>
      </c>
      <c r="DO11" s="9"/>
      <c r="DP11" s="9"/>
      <c r="DQ11" s="231"/>
      <c r="DR11" s="32"/>
      <c r="DS11" s="33"/>
      <c r="DT11" s="177" t="e">
        <f>SUM(E11,G11,I11,M11,O11,Q11,S11,U11,W11,Y11,AA11,AC11,AE11,AG11,AI11,AK11,AM11,AO11,AQ11,AS11,AU11,AW11,AY11,BA11,BC11,BE11,BG11,BI11,BK11,BM11,BO11,BQ11,BS11,BU11,BW11,BY11,CA11,CC11,CE11,CG11,CI11,CK11,CO11,CQ11,,CS11,CU11,CW11,CY11,DA11,DC11,DE11,DI11,DK11,DM11,)/DN11</f>
        <v>#DIV/0!</v>
      </c>
      <c r="DU11" s="178" t="e">
        <f>(DQ11+DS11)/DN11</f>
        <v>#DIV/0!</v>
      </c>
      <c r="DV11" s="202">
        <f t="shared" ref="DV11" si="1">F11-C11</f>
        <v>0</v>
      </c>
      <c r="DW11" s="32"/>
      <c r="DX11" s="173">
        <f>DW11*0.2</f>
        <v>0</v>
      </c>
      <c r="DY11" s="204" t="e">
        <f xml:space="preserve"> SUM(DX11/DN11)</f>
        <v>#DIV/0!</v>
      </c>
    </row>
    <row r="12" spans="2:330" ht="12" hidden="1" customHeight="1" x14ac:dyDescent="0.2">
      <c r="B12" s="103" t="s">
        <v>155</v>
      </c>
      <c r="C12" s="53"/>
      <c r="D12" s="32"/>
      <c r="E12" s="10"/>
      <c r="F12" s="32"/>
      <c r="G12" s="10"/>
      <c r="H12" s="32"/>
      <c r="I12" s="10"/>
      <c r="J12" s="82"/>
      <c r="K12" s="12"/>
      <c r="L12" s="82"/>
      <c r="M12" s="12"/>
      <c r="N12" s="241"/>
      <c r="O12" s="10"/>
      <c r="P12" s="82"/>
      <c r="Q12" s="12"/>
      <c r="R12" s="82"/>
      <c r="S12" s="12"/>
      <c r="T12" s="82"/>
      <c r="U12" s="12"/>
      <c r="V12" s="82"/>
      <c r="W12" s="12"/>
      <c r="X12" s="82"/>
      <c r="Y12" s="12"/>
      <c r="Z12" s="82"/>
      <c r="AA12" s="12"/>
      <c r="AB12" s="82"/>
      <c r="AC12" s="12"/>
      <c r="AD12" s="82"/>
      <c r="AE12" s="12"/>
      <c r="AF12" s="82"/>
      <c r="AG12" s="12"/>
      <c r="AH12" s="82"/>
      <c r="AI12" s="12"/>
      <c r="AJ12" s="82"/>
      <c r="AK12" s="12"/>
      <c r="AL12" s="82"/>
      <c r="AM12" s="12"/>
      <c r="AN12" s="82"/>
      <c r="AO12" s="192"/>
      <c r="AP12" s="191"/>
      <c r="AQ12" s="192"/>
      <c r="AR12" s="191"/>
      <c r="AS12" s="192"/>
      <c r="AT12" s="191"/>
      <c r="AU12" s="192"/>
      <c r="AV12" s="82"/>
      <c r="AW12" s="12"/>
      <c r="AX12" s="82"/>
      <c r="AY12" s="12"/>
      <c r="AZ12" s="82"/>
      <c r="BA12" s="192"/>
      <c r="BB12" s="82"/>
      <c r="BC12" s="192"/>
      <c r="BD12" s="82"/>
      <c r="BE12" s="192"/>
      <c r="BF12" s="82"/>
      <c r="BG12" s="192"/>
      <c r="BH12" s="82"/>
      <c r="BI12" s="219"/>
      <c r="BJ12" s="82"/>
      <c r="BK12" s="228"/>
      <c r="BL12" s="82"/>
      <c r="BM12" s="192"/>
      <c r="BN12" s="82"/>
      <c r="BO12" s="219"/>
      <c r="BP12" s="82"/>
      <c r="BQ12" s="192"/>
      <c r="BR12" s="82"/>
      <c r="BS12" s="192"/>
      <c r="BT12" s="82"/>
      <c r="BU12" s="192"/>
      <c r="BV12" s="82"/>
      <c r="BW12" s="192"/>
      <c r="BX12" s="82"/>
      <c r="BY12" s="192"/>
      <c r="BZ12" s="82"/>
      <c r="CA12" s="192"/>
      <c r="CB12" s="82"/>
      <c r="CC12" s="192"/>
      <c r="CD12" s="82"/>
      <c r="CE12" s="192"/>
      <c r="CF12" s="82"/>
      <c r="CG12" s="192"/>
      <c r="CH12" s="82"/>
      <c r="CI12" s="192"/>
      <c r="CJ12" s="82"/>
      <c r="CK12" s="192"/>
      <c r="CL12" s="82"/>
      <c r="CM12" s="192"/>
      <c r="CN12" s="82"/>
      <c r="CO12" s="192"/>
      <c r="CP12" s="82"/>
      <c r="CQ12" s="192"/>
      <c r="CR12" s="82"/>
      <c r="CS12" s="192"/>
      <c r="CT12" s="191"/>
      <c r="CU12" s="192"/>
      <c r="CV12" s="82"/>
      <c r="CW12" s="192"/>
      <c r="CX12" s="82"/>
      <c r="CY12" s="192"/>
      <c r="CZ12" s="191"/>
      <c r="DA12" s="192"/>
      <c r="DB12" s="191"/>
      <c r="DC12" s="192"/>
      <c r="DD12" s="191"/>
      <c r="DE12" s="192"/>
      <c r="DF12" s="191"/>
      <c r="DG12" s="192"/>
      <c r="DH12" s="191"/>
      <c r="DI12" s="192"/>
      <c r="DJ12" s="191"/>
      <c r="DK12" s="192"/>
      <c r="DL12" s="82"/>
      <c r="DM12" s="192"/>
      <c r="DN12" s="155"/>
      <c r="DO12" s="13"/>
      <c r="DP12" s="9"/>
      <c r="DQ12" s="10"/>
      <c r="DR12" s="32"/>
      <c r="DS12" s="33"/>
      <c r="DT12" s="177"/>
      <c r="DU12" s="53"/>
      <c r="DV12" s="202"/>
      <c r="DW12" s="32"/>
      <c r="DX12" s="173"/>
      <c r="DY12" s="204"/>
    </row>
    <row r="13" spans="2:330" ht="12" hidden="1" customHeight="1" x14ac:dyDescent="0.2">
      <c r="B13" s="103" t="s">
        <v>10</v>
      </c>
      <c r="C13" s="53"/>
      <c r="D13" s="32"/>
      <c r="E13" s="10"/>
      <c r="F13" s="32"/>
      <c r="G13" s="10"/>
      <c r="H13" s="32"/>
      <c r="I13" s="10"/>
      <c r="J13" s="82"/>
      <c r="K13" s="12"/>
      <c r="L13" s="82"/>
      <c r="M13" s="12"/>
      <c r="N13" s="241"/>
      <c r="O13" s="10"/>
      <c r="P13" s="82"/>
      <c r="Q13" s="12"/>
      <c r="R13" s="82"/>
      <c r="S13" s="12"/>
      <c r="T13" s="82"/>
      <c r="U13" s="12"/>
      <c r="V13" s="82"/>
      <c r="W13" s="12"/>
      <c r="X13" s="82"/>
      <c r="Y13" s="12"/>
      <c r="Z13" s="82"/>
      <c r="AA13" s="12"/>
      <c r="AB13" s="82"/>
      <c r="AC13" s="12"/>
      <c r="AD13" s="82"/>
      <c r="AE13" s="12"/>
      <c r="AF13" s="82"/>
      <c r="AG13" s="12"/>
      <c r="AH13" s="82"/>
      <c r="AI13" s="12"/>
      <c r="AJ13" s="82"/>
      <c r="AK13" s="12"/>
      <c r="AL13" s="82"/>
      <c r="AM13" s="12"/>
      <c r="AN13" s="82"/>
      <c r="AO13" s="192"/>
      <c r="AP13" s="191"/>
      <c r="AQ13" s="192"/>
      <c r="AR13" s="191"/>
      <c r="AS13" s="192"/>
      <c r="AT13" s="191"/>
      <c r="AU13" s="192"/>
      <c r="AV13" s="82"/>
      <c r="AW13" s="12"/>
      <c r="AX13" s="82"/>
      <c r="AY13" s="12"/>
      <c r="AZ13" s="82"/>
      <c r="BA13" s="192"/>
      <c r="BB13" s="82"/>
      <c r="BC13" s="192"/>
      <c r="BD13" s="82"/>
      <c r="BE13" s="192"/>
      <c r="BF13" s="82"/>
      <c r="BG13" s="192"/>
      <c r="BH13" s="82"/>
      <c r="BI13" s="219"/>
      <c r="BJ13" s="82"/>
      <c r="BK13" s="228"/>
      <c r="BL13" s="82"/>
      <c r="BM13" s="192"/>
      <c r="BN13" s="82"/>
      <c r="BO13" s="219"/>
      <c r="BP13" s="82"/>
      <c r="BQ13" s="192"/>
      <c r="BR13" s="82"/>
      <c r="BS13" s="192"/>
      <c r="BT13" s="82"/>
      <c r="BU13" s="192"/>
      <c r="BV13" s="82"/>
      <c r="BW13" s="190"/>
      <c r="BX13" s="82"/>
      <c r="BY13" s="190"/>
      <c r="BZ13" s="82"/>
      <c r="CA13" s="190"/>
      <c r="CB13" s="82"/>
      <c r="CC13" s="190"/>
      <c r="CD13" s="82"/>
      <c r="CE13" s="190"/>
      <c r="CF13" s="82"/>
      <c r="CG13" s="190"/>
      <c r="CH13" s="82"/>
      <c r="CI13" s="190"/>
      <c r="CJ13" s="82"/>
      <c r="CK13" s="190"/>
      <c r="CL13" s="82"/>
      <c r="CM13" s="190"/>
      <c r="CN13" s="82"/>
      <c r="CO13" s="190"/>
      <c r="CP13" s="82"/>
      <c r="CQ13" s="190"/>
      <c r="CR13" s="82"/>
      <c r="CS13" s="190"/>
      <c r="CT13" s="191"/>
      <c r="CU13" s="190"/>
      <c r="CV13" s="82"/>
      <c r="CW13" s="190"/>
      <c r="CX13" s="82"/>
      <c r="CY13" s="190"/>
      <c r="CZ13" s="191"/>
      <c r="DA13" s="190"/>
      <c r="DB13" s="191"/>
      <c r="DC13" s="190"/>
      <c r="DD13" s="191"/>
      <c r="DE13" s="190"/>
      <c r="DF13" s="191"/>
      <c r="DG13" s="190"/>
      <c r="DH13" s="191"/>
      <c r="DI13" s="190"/>
      <c r="DJ13" s="191"/>
      <c r="DK13" s="190"/>
      <c r="DL13" s="82"/>
      <c r="DM13" s="190"/>
      <c r="DN13" s="155">
        <f>COUNTA(E13,G13,I13,K13,M13,O13,Q13,S13,U13,W13,Y13,AA13,AC13,AE13,AG13,AI13,AK13,AM13,AO13,AQ13,AS13,AU13,AW13,AY13,BA13,BC13,BE13,BG13,BI13,BK13,BM13,BO13,BQ13,BS13,BU13,BW13, BY13,CA13,CC13,CE13,CG13,CI13,CK13,CM13,CO13,CQ13,CS13,CU13,CW13,CY13,DA13,DC13,DE13,DG13,DI13,DK13,DM13, )-1</f>
        <v>0</v>
      </c>
      <c r="DO13" s="9"/>
      <c r="DP13" s="9"/>
      <c r="DQ13" s="27"/>
      <c r="DR13" s="32"/>
      <c r="DS13" s="33"/>
      <c r="DT13" s="177" t="e">
        <f>SUM(E13,G13,I13,M13,O13,Q13,S13,U13,W13,Y13,AA13,AC13,AE13,AG13,AI13,AK13,AM13,AO13,AQ13,AS13,AU13,AW13,AY13,BA13,BC13,BE13,BG13,BI13,BK13,BM13,BO13,BQ13,BS13,BU13,BW13,BY13,CA13,CC13,CE13,CG13,CI13,CK13,CO13,CQ13,,CS13,CU13,CW13,CY13,DA13,DC13,DE13,DI13,DK13,DM13,)/DN13</f>
        <v>#DIV/0!</v>
      </c>
      <c r="DU13" s="178" t="e">
        <f>(DQ13+DS13)/DN13</f>
        <v>#DIV/0!</v>
      </c>
      <c r="DV13" s="202">
        <f t="shared" ref="DV13" si="2">F13-C13</f>
        <v>0</v>
      </c>
      <c r="DW13" s="32"/>
      <c r="DX13" s="173">
        <f>DW13*0.2</f>
        <v>0</v>
      </c>
      <c r="DY13" s="204" t="e">
        <f xml:space="preserve"> SUM(DX13/DN13)</f>
        <v>#DIV/0!</v>
      </c>
    </row>
    <row r="14" spans="2:330" ht="12" hidden="1" customHeight="1" x14ac:dyDescent="0.2">
      <c r="B14" s="103" t="s">
        <v>124</v>
      </c>
      <c r="C14" s="53"/>
      <c r="D14" s="32"/>
      <c r="E14" s="10"/>
      <c r="F14" s="32"/>
      <c r="G14" s="10"/>
      <c r="H14" s="82"/>
      <c r="I14" s="12"/>
      <c r="J14" s="82"/>
      <c r="K14" s="12"/>
      <c r="L14" s="82"/>
      <c r="M14" s="12"/>
      <c r="N14" s="241"/>
      <c r="O14" s="10"/>
      <c r="P14" s="82"/>
      <c r="Q14" s="12"/>
      <c r="R14" s="82"/>
      <c r="S14" s="12"/>
      <c r="T14" s="82"/>
      <c r="U14" s="12"/>
      <c r="V14" s="82"/>
      <c r="W14" s="12"/>
      <c r="X14" s="82"/>
      <c r="Y14" s="12"/>
      <c r="Z14" s="82"/>
      <c r="AA14" s="12"/>
      <c r="AB14" s="82"/>
      <c r="AC14" s="12"/>
      <c r="AD14" s="82"/>
      <c r="AE14" s="12"/>
      <c r="AF14" s="82"/>
      <c r="AG14" s="12"/>
      <c r="AH14" s="82"/>
      <c r="AI14" s="12"/>
      <c r="AJ14" s="82"/>
      <c r="AK14" s="12"/>
      <c r="AL14" s="82"/>
      <c r="AM14" s="12"/>
      <c r="AN14" s="82"/>
      <c r="AO14" s="192"/>
      <c r="AP14" s="191"/>
      <c r="AQ14" s="192"/>
      <c r="AR14" s="191"/>
      <c r="AS14" s="192"/>
      <c r="AT14" s="191"/>
      <c r="AU14" s="192"/>
      <c r="AV14" s="82"/>
      <c r="AW14" s="12"/>
      <c r="AX14" s="82"/>
      <c r="AY14" s="12"/>
      <c r="AZ14" s="82"/>
      <c r="BA14" s="192"/>
      <c r="BB14" s="82"/>
      <c r="BC14" s="192"/>
      <c r="BD14" s="82"/>
      <c r="BE14" s="192"/>
      <c r="BF14" s="82"/>
      <c r="BG14" s="192"/>
      <c r="BH14" s="82"/>
      <c r="BI14" s="219"/>
      <c r="BJ14" s="82"/>
      <c r="BK14" s="228"/>
      <c r="BL14" s="82"/>
      <c r="BM14" s="192"/>
      <c r="BN14" s="82"/>
      <c r="BO14" s="219"/>
      <c r="BP14" s="82"/>
      <c r="BQ14" s="192"/>
      <c r="BR14" s="82"/>
      <c r="BS14" s="192"/>
      <c r="BT14" s="82"/>
      <c r="BU14" s="192"/>
      <c r="BV14" s="82"/>
      <c r="BW14" s="192"/>
      <c r="BX14" s="82"/>
      <c r="BY14" s="192"/>
      <c r="BZ14" s="82"/>
      <c r="CA14" s="192"/>
      <c r="CB14" s="82"/>
      <c r="CC14" s="192"/>
      <c r="CD14" s="82"/>
      <c r="CE14" s="192"/>
      <c r="CF14" s="82"/>
      <c r="CG14" s="192"/>
      <c r="CH14" s="82"/>
      <c r="CI14" s="192"/>
      <c r="CJ14" s="82"/>
      <c r="CK14" s="192"/>
      <c r="CL14" s="82"/>
      <c r="CM14" s="192"/>
      <c r="CN14" s="82"/>
      <c r="CO14" s="192"/>
      <c r="CP14" s="82"/>
      <c r="CQ14" s="192"/>
      <c r="CR14" s="82"/>
      <c r="CS14" s="192"/>
      <c r="CT14" s="191"/>
      <c r="CU14" s="192"/>
      <c r="CV14" s="82"/>
      <c r="CW14" s="192"/>
      <c r="CX14" s="82"/>
      <c r="CY14" s="192"/>
      <c r="CZ14" s="191"/>
      <c r="DA14" s="192"/>
      <c r="DB14" s="191"/>
      <c r="DC14" s="192"/>
      <c r="DD14" s="191"/>
      <c r="DE14" s="192"/>
      <c r="DF14" s="191"/>
      <c r="DG14" s="192"/>
      <c r="DH14" s="191"/>
      <c r="DI14" s="192"/>
      <c r="DJ14" s="191"/>
      <c r="DK14" s="192"/>
      <c r="DL14" s="82"/>
      <c r="DM14" s="192"/>
      <c r="DN14" s="8"/>
      <c r="DO14" s="13"/>
      <c r="DP14" s="9"/>
      <c r="DQ14" s="10"/>
      <c r="DR14" s="32"/>
      <c r="DS14" s="33"/>
      <c r="DT14" s="177"/>
      <c r="DU14" s="53"/>
      <c r="DV14" s="202"/>
      <c r="DW14" s="32"/>
      <c r="DX14" s="33"/>
      <c r="DY14" s="204"/>
    </row>
    <row r="15" spans="2:330" ht="12" hidden="1" customHeight="1" x14ac:dyDescent="0.2">
      <c r="B15" s="103" t="s">
        <v>161</v>
      </c>
      <c r="C15" s="53"/>
      <c r="D15" s="32"/>
      <c r="E15" s="10"/>
      <c r="F15" s="32"/>
      <c r="G15" s="10"/>
      <c r="H15" s="82"/>
      <c r="I15" s="12"/>
      <c r="J15" s="82"/>
      <c r="K15" s="12"/>
      <c r="L15" s="82"/>
      <c r="M15" s="12"/>
      <c r="N15" s="241"/>
      <c r="O15" s="10"/>
      <c r="P15" s="82"/>
      <c r="Q15" s="12"/>
      <c r="R15" s="82"/>
      <c r="S15" s="12"/>
      <c r="T15" s="82"/>
      <c r="U15" s="12"/>
      <c r="V15" s="82"/>
      <c r="W15" s="12"/>
      <c r="X15" s="82"/>
      <c r="Y15" s="12"/>
      <c r="Z15" s="82"/>
      <c r="AA15" s="12"/>
      <c r="AB15" s="82"/>
      <c r="AC15" s="12"/>
      <c r="AD15" s="82"/>
      <c r="AE15" s="12"/>
      <c r="AF15" s="82"/>
      <c r="AG15" s="12"/>
      <c r="AH15" s="82"/>
      <c r="AI15" s="12"/>
      <c r="AJ15" s="82"/>
      <c r="AK15" s="12"/>
      <c r="AL15" s="82"/>
      <c r="AM15" s="12"/>
      <c r="AN15" s="82"/>
      <c r="AO15" s="192"/>
      <c r="AP15" s="191"/>
      <c r="AQ15" s="192"/>
      <c r="AR15" s="191"/>
      <c r="AS15" s="192"/>
      <c r="AT15" s="191"/>
      <c r="AU15" s="192"/>
      <c r="AV15" s="82"/>
      <c r="AW15" s="12"/>
      <c r="AX15" s="82"/>
      <c r="AY15" s="12"/>
      <c r="AZ15" s="82"/>
      <c r="BA15" s="192"/>
      <c r="BB15" s="82"/>
      <c r="BC15" s="192"/>
      <c r="BD15" s="82"/>
      <c r="BE15" s="192"/>
      <c r="BF15" s="82"/>
      <c r="BG15" s="192"/>
      <c r="BH15" s="82"/>
      <c r="BI15" s="219"/>
      <c r="BJ15" s="82"/>
      <c r="BK15" s="228"/>
      <c r="BL15" s="82"/>
      <c r="BM15" s="192"/>
      <c r="BN15" s="82"/>
      <c r="BO15" s="219"/>
      <c r="BP15" s="82"/>
      <c r="BQ15" s="192"/>
      <c r="BR15" s="82"/>
      <c r="BS15" s="192"/>
      <c r="BT15" s="82"/>
      <c r="BU15" s="192"/>
      <c r="BV15" s="82"/>
      <c r="BW15" s="222"/>
      <c r="BX15" s="82"/>
      <c r="BY15" s="222"/>
      <c r="BZ15" s="82"/>
      <c r="CA15" s="222"/>
      <c r="CB15" s="82"/>
      <c r="CC15" s="222"/>
      <c r="CD15" s="82"/>
      <c r="CE15" s="222"/>
      <c r="CF15" s="82"/>
      <c r="CG15" s="222"/>
      <c r="CH15" s="82"/>
      <c r="CI15" s="222"/>
      <c r="CJ15" s="82"/>
      <c r="CK15" s="222"/>
      <c r="CL15" s="82"/>
      <c r="CM15" s="222"/>
      <c r="CN15" s="82"/>
      <c r="CO15" s="222"/>
      <c r="CP15" s="82"/>
      <c r="CQ15" s="222"/>
      <c r="CR15" s="82"/>
      <c r="CS15" s="222"/>
      <c r="CT15" s="191"/>
      <c r="CU15" s="190"/>
      <c r="CV15" s="82"/>
      <c r="CW15" s="222"/>
      <c r="CX15" s="82"/>
      <c r="CY15" s="222"/>
      <c r="CZ15" s="191"/>
      <c r="DA15" s="222"/>
      <c r="DB15" s="191"/>
      <c r="DC15" s="222"/>
      <c r="DD15" s="191"/>
      <c r="DE15" s="222"/>
      <c r="DF15" s="191"/>
      <c r="DG15" s="222"/>
      <c r="DH15" s="191"/>
      <c r="DI15" s="222"/>
      <c r="DJ15" s="191"/>
      <c r="DK15" s="222"/>
      <c r="DL15" s="82"/>
      <c r="DM15" s="222"/>
      <c r="DN15" s="155">
        <f>COUNTA(E15,G15,I15,K15,M15,O15,Q15,S15,U15,W15,Y15,AA15,AC15,AE15,AG15,AI15,AK15,AM15,AO15,AQ15,AS15,AU15,AW15,AY15,BA15,BC15,BE15,BG15,BI15,BK15,BM15,BO15,BQ15,BS15,BU15,BW15, BY15,CA15,CC15,CE15,CG15,CI15,CK15,CM15,CO15,CQ15,CS15,CU15,CW15,CY15,DA15,DC15,DE15,DG15,DI15,DK15,DM15, )-1</f>
        <v>0</v>
      </c>
      <c r="DO15" s="13"/>
      <c r="DP15" s="9"/>
      <c r="DQ15" s="27"/>
      <c r="DR15" s="32"/>
      <c r="DS15" s="33"/>
      <c r="DT15" s="177" t="e">
        <f>SUM(E15,G15,I15,M15,O15,Q15,S15,U15,W15,Y15,AA15,AC15,AE15,AG15,AI15,AK15,AM15,AO15,AQ15,AS15,AU15,AW15,AY15,BA15,BC15,BE15,BG15,BI15,BK15,BM15,BO15,BQ15,BS15,BU15,BW15,BY15,CA15,CC15,CE15,CG15,CI15,CK15,CO15,CQ15,,CS15,CU15,CW15,CY15,DA15,DC15,DE15,DI15,DK15,DM15,)/DN15</f>
        <v>#DIV/0!</v>
      </c>
      <c r="DU15" s="178" t="e">
        <f>(DQ15+DS15)/DN15</f>
        <v>#DIV/0!</v>
      </c>
      <c r="DV15" s="202">
        <f t="shared" ref="DV15" si="3">F15-C15</f>
        <v>0</v>
      </c>
      <c r="DW15" s="32"/>
      <c r="DX15" s="173">
        <f>DW15*0.2</f>
        <v>0</v>
      </c>
      <c r="DY15" s="204" t="e">
        <f xml:space="preserve"> SUM(DX15/DN15)</f>
        <v>#DIV/0!</v>
      </c>
    </row>
    <row r="16" spans="2:330" ht="12" hidden="1" customHeight="1" x14ac:dyDescent="0.2">
      <c r="B16" s="103" t="s">
        <v>162</v>
      </c>
      <c r="C16" s="53"/>
      <c r="D16" s="32"/>
      <c r="E16" s="10"/>
      <c r="F16" s="32"/>
      <c r="G16" s="10"/>
      <c r="H16" s="82"/>
      <c r="I16" s="12"/>
      <c r="J16" s="82"/>
      <c r="K16" s="12"/>
      <c r="L16" s="82"/>
      <c r="M16" s="12"/>
      <c r="N16" s="241"/>
      <c r="O16" s="10"/>
      <c r="P16" s="82"/>
      <c r="Q16" s="12"/>
      <c r="R16" s="82"/>
      <c r="S16" s="12"/>
      <c r="T16" s="82"/>
      <c r="U16" s="12"/>
      <c r="V16" s="82"/>
      <c r="W16" s="12"/>
      <c r="X16" s="82"/>
      <c r="Y16" s="12"/>
      <c r="Z16" s="82"/>
      <c r="AA16" s="12"/>
      <c r="AB16" s="82"/>
      <c r="AC16" s="12"/>
      <c r="AD16" s="82"/>
      <c r="AE16" s="12"/>
      <c r="AF16" s="82"/>
      <c r="AG16" s="12"/>
      <c r="AH16" s="82"/>
      <c r="AI16" s="12"/>
      <c r="AJ16" s="82"/>
      <c r="AK16" s="12"/>
      <c r="AL16" s="82"/>
      <c r="AM16" s="12"/>
      <c r="AN16" s="82"/>
      <c r="AO16" s="192"/>
      <c r="AP16" s="191"/>
      <c r="AQ16" s="192"/>
      <c r="AR16" s="191"/>
      <c r="AS16" s="192"/>
      <c r="AT16" s="191"/>
      <c r="AU16" s="192"/>
      <c r="AV16" s="82"/>
      <c r="AW16" s="12"/>
      <c r="AX16" s="82"/>
      <c r="AY16" s="12"/>
      <c r="AZ16" s="82"/>
      <c r="BA16" s="192"/>
      <c r="BB16" s="82"/>
      <c r="BC16" s="192"/>
      <c r="BD16" s="82"/>
      <c r="BE16" s="192"/>
      <c r="BF16" s="82"/>
      <c r="BG16" s="192"/>
      <c r="BH16" s="82"/>
      <c r="BI16" s="219"/>
      <c r="BJ16" s="82"/>
      <c r="BK16" s="228"/>
      <c r="BL16" s="82"/>
      <c r="BM16" s="192"/>
      <c r="BN16" s="82"/>
      <c r="BO16" s="219"/>
      <c r="BP16" s="82"/>
      <c r="BQ16" s="192"/>
      <c r="BR16" s="82"/>
      <c r="BS16" s="192"/>
      <c r="BT16" s="82"/>
      <c r="BU16" s="192"/>
      <c r="BV16" s="82"/>
      <c r="BW16" s="222"/>
      <c r="BX16" s="82"/>
      <c r="BY16" s="222"/>
      <c r="BZ16" s="82"/>
      <c r="CA16" s="222"/>
      <c r="CB16" s="82"/>
      <c r="CC16" s="222"/>
      <c r="CD16" s="82"/>
      <c r="CE16" s="222"/>
      <c r="CF16" s="82"/>
      <c r="CG16" s="222"/>
      <c r="CH16" s="82"/>
      <c r="CI16" s="222"/>
      <c r="CJ16" s="82"/>
      <c r="CK16" s="222"/>
      <c r="CL16" s="82"/>
      <c r="CM16" s="222"/>
      <c r="CN16" s="82"/>
      <c r="CO16" s="222"/>
      <c r="CP16" s="82"/>
      <c r="CQ16" s="222"/>
      <c r="CR16" s="82"/>
      <c r="CS16" s="222"/>
      <c r="CT16" s="191"/>
      <c r="CU16" s="222"/>
      <c r="CV16" s="82"/>
      <c r="CW16" s="222"/>
      <c r="CX16" s="82"/>
      <c r="CY16" s="222"/>
      <c r="CZ16" s="191"/>
      <c r="DA16" s="222"/>
      <c r="DB16" s="191"/>
      <c r="DC16" s="222"/>
      <c r="DD16" s="191"/>
      <c r="DE16" s="222"/>
      <c r="DF16" s="191"/>
      <c r="DG16" s="222"/>
      <c r="DH16" s="191"/>
      <c r="DI16" s="222"/>
      <c r="DJ16" s="191"/>
      <c r="DK16" s="222"/>
      <c r="DL16" s="82"/>
      <c r="DM16" s="222"/>
      <c r="DN16" s="8"/>
      <c r="DO16" s="13"/>
      <c r="DP16" s="9"/>
      <c r="DQ16" s="10"/>
      <c r="DR16" s="32"/>
      <c r="DS16" s="33"/>
      <c r="DT16" s="177"/>
      <c r="DU16" s="53"/>
      <c r="DV16" s="202"/>
      <c r="DW16" s="32"/>
      <c r="DX16" s="236"/>
      <c r="DY16" s="204"/>
    </row>
    <row r="17" spans="2:130" ht="12" hidden="1" customHeight="1" x14ac:dyDescent="0.2">
      <c r="B17" s="103" t="s">
        <v>168</v>
      </c>
      <c r="C17" s="53"/>
      <c r="D17" s="32"/>
      <c r="E17" s="10"/>
      <c r="F17" s="32"/>
      <c r="G17" s="10"/>
      <c r="H17" s="82"/>
      <c r="I17" s="12"/>
      <c r="J17" s="82"/>
      <c r="K17" s="12"/>
      <c r="L17" s="82"/>
      <c r="M17" s="12"/>
      <c r="N17" s="241"/>
      <c r="O17" s="10"/>
      <c r="P17" s="82"/>
      <c r="Q17" s="12"/>
      <c r="R17" s="82"/>
      <c r="S17" s="12"/>
      <c r="T17" s="82"/>
      <c r="U17" s="12"/>
      <c r="V17" s="82"/>
      <c r="W17" s="12"/>
      <c r="X17" s="82"/>
      <c r="Y17" s="12"/>
      <c r="Z17" s="82"/>
      <c r="AA17" s="12"/>
      <c r="AB17" s="82"/>
      <c r="AC17" s="12"/>
      <c r="AD17" s="82"/>
      <c r="AE17" s="12"/>
      <c r="AF17" s="82"/>
      <c r="AG17" s="12"/>
      <c r="AH17" s="82"/>
      <c r="AI17" s="12"/>
      <c r="AJ17" s="82"/>
      <c r="AK17" s="12"/>
      <c r="AL17" s="82"/>
      <c r="AM17" s="12"/>
      <c r="AN17" s="82"/>
      <c r="AO17" s="192"/>
      <c r="AP17" s="191"/>
      <c r="AQ17" s="192"/>
      <c r="AR17" s="191"/>
      <c r="AS17" s="192"/>
      <c r="AT17" s="191"/>
      <c r="AU17" s="192"/>
      <c r="AV17" s="82"/>
      <c r="AW17" s="12"/>
      <c r="AX17" s="82"/>
      <c r="AY17" s="12"/>
      <c r="AZ17" s="82"/>
      <c r="BA17" s="192"/>
      <c r="BB17" s="82"/>
      <c r="BC17" s="192"/>
      <c r="BD17" s="82"/>
      <c r="BE17" s="192"/>
      <c r="BF17" s="82"/>
      <c r="BG17" s="192"/>
      <c r="BH17" s="82"/>
      <c r="BI17" s="219"/>
      <c r="BJ17" s="82"/>
      <c r="BK17" s="228"/>
      <c r="BL17" s="82"/>
      <c r="BM17" s="192"/>
      <c r="BN17" s="82"/>
      <c r="BO17" s="219"/>
      <c r="BP17" s="82"/>
      <c r="BQ17" s="192"/>
      <c r="BR17" s="82"/>
      <c r="BS17" s="192"/>
      <c r="BT17" s="82"/>
      <c r="BU17" s="192"/>
      <c r="BV17" s="82"/>
      <c r="BW17" s="222"/>
      <c r="BX17" s="82"/>
      <c r="BY17" s="222"/>
      <c r="BZ17" s="82"/>
      <c r="CA17" s="222"/>
      <c r="CB17" s="82"/>
      <c r="CC17" s="222"/>
      <c r="CD17" s="82"/>
      <c r="CE17" s="222"/>
      <c r="CF17" s="82"/>
      <c r="CG17" s="222"/>
      <c r="CH17" s="82"/>
      <c r="CI17" s="222"/>
      <c r="CJ17" s="82"/>
      <c r="CK17" s="222"/>
      <c r="CL17" s="82"/>
      <c r="CM17" s="222"/>
      <c r="CN17" s="82"/>
      <c r="CO17" s="222"/>
      <c r="CP17" s="82"/>
      <c r="CQ17" s="222"/>
      <c r="CR17" s="82"/>
      <c r="CS17" s="222"/>
      <c r="CT17" s="191"/>
      <c r="CU17" s="222"/>
      <c r="CV17" s="82"/>
      <c r="CW17" s="222"/>
      <c r="CX17" s="82"/>
      <c r="CY17" s="222"/>
      <c r="CZ17" s="191"/>
      <c r="DA17" s="222"/>
      <c r="DB17" s="191"/>
      <c r="DC17" s="222"/>
      <c r="DD17" s="191"/>
      <c r="DE17" s="222"/>
      <c r="DF17" s="191"/>
      <c r="DG17" s="222"/>
      <c r="DH17" s="191"/>
      <c r="DI17" s="222"/>
      <c r="DJ17" s="191"/>
      <c r="DK17" s="222"/>
      <c r="DL17" s="82"/>
      <c r="DM17" s="222"/>
      <c r="DN17" s="155">
        <f>COUNTA(E17,G17,I17,K17,M17,O17,Q17,S17,U17,W17,Y17,AA17,AC17,AE17,AG17,AI17,AK17,AM17,AO17,AQ17,AS17,AU17,AW17,AY17,BA17,BC17,BE17,BG17,BI17,BK17,BM17,BO17,BQ17,BS17,BU17,BW17, BY17,CA17,CC17,CE17,CG17,CI17,CK17,CM17,CO17,CQ17,CS17,CU17,CW17,CY17,DA17,DC17,DE17,DG17,DI17,DK17,DM17, )-1</f>
        <v>0</v>
      </c>
      <c r="DO17" s="9"/>
      <c r="DP17" s="9"/>
      <c r="DQ17" s="231"/>
      <c r="DR17" s="32"/>
      <c r="DS17" s="33"/>
      <c r="DT17" s="177" t="e">
        <f>SUM(E17,G17,I17,M17,O17,Q17,S17,U17,W17,Y17,AA17,AC17,AE17,AG17,AI17,AK17,AM17,AO17,AQ17,AS17,AU17,AW17,AY17,BA17,BC17,BE17,BG17,BI17,BK17,BM17,BO17,BQ17,BS17,BU17,BW17,BY17,CA17,CC17,CE17,CG17,CI17,CK17,CO17,CQ17,,CS17,CU17,CW17,CY17,DA17,DC17,DE17,DI17,DK17,DM17,)/DN17</f>
        <v>#DIV/0!</v>
      </c>
      <c r="DU17" s="178" t="e">
        <f>(DQ17+DS17)/DN17</f>
        <v>#DIV/0!</v>
      </c>
      <c r="DV17" s="202">
        <f t="shared" ref="DV17" si="4">F17-C17</f>
        <v>0</v>
      </c>
      <c r="DW17" s="32"/>
      <c r="DX17" s="173">
        <f>DW17*0.2</f>
        <v>0</v>
      </c>
      <c r="DY17" s="204" t="e">
        <f xml:space="preserve"> SUM(DX17/DN17)</f>
        <v>#DIV/0!</v>
      </c>
    </row>
    <row r="18" spans="2:130" ht="12" hidden="1" customHeight="1" x14ac:dyDescent="0.2">
      <c r="B18" s="103" t="s">
        <v>169</v>
      </c>
      <c r="C18" s="53"/>
      <c r="D18" s="32"/>
      <c r="E18" s="10"/>
      <c r="F18" s="32"/>
      <c r="G18" s="10"/>
      <c r="H18" s="82"/>
      <c r="I18" s="12"/>
      <c r="J18" s="82"/>
      <c r="K18" s="12"/>
      <c r="L18" s="82"/>
      <c r="M18" s="12"/>
      <c r="N18" s="241"/>
      <c r="O18" s="10"/>
      <c r="P18" s="82"/>
      <c r="Q18" s="12"/>
      <c r="R18" s="82"/>
      <c r="S18" s="12"/>
      <c r="T18" s="82"/>
      <c r="U18" s="12"/>
      <c r="V18" s="82"/>
      <c r="W18" s="12"/>
      <c r="X18" s="82"/>
      <c r="Y18" s="12"/>
      <c r="Z18" s="82"/>
      <c r="AA18" s="12"/>
      <c r="AB18" s="82"/>
      <c r="AC18" s="12"/>
      <c r="AD18" s="82"/>
      <c r="AE18" s="12"/>
      <c r="AF18" s="82"/>
      <c r="AG18" s="12"/>
      <c r="AH18" s="82"/>
      <c r="AI18" s="12"/>
      <c r="AJ18" s="82"/>
      <c r="AK18" s="12"/>
      <c r="AL18" s="82"/>
      <c r="AM18" s="12"/>
      <c r="AN18" s="82"/>
      <c r="AO18" s="192"/>
      <c r="AP18" s="191"/>
      <c r="AQ18" s="192"/>
      <c r="AR18" s="191"/>
      <c r="AS18" s="192"/>
      <c r="AT18" s="191"/>
      <c r="AU18" s="192"/>
      <c r="AV18" s="82"/>
      <c r="AW18" s="12"/>
      <c r="AX18" s="82"/>
      <c r="AY18" s="12"/>
      <c r="AZ18" s="82"/>
      <c r="BA18" s="192"/>
      <c r="BB18" s="82"/>
      <c r="BC18" s="192"/>
      <c r="BD18" s="82"/>
      <c r="BE18" s="192"/>
      <c r="BF18" s="82"/>
      <c r="BG18" s="192"/>
      <c r="BH18" s="82"/>
      <c r="BI18" s="219"/>
      <c r="BJ18" s="82"/>
      <c r="BK18" s="228"/>
      <c r="BL18" s="82"/>
      <c r="BM18" s="192"/>
      <c r="BN18" s="82"/>
      <c r="BO18" s="219"/>
      <c r="BP18" s="82"/>
      <c r="BQ18" s="192"/>
      <c r="BR18" s="82"/>
      <c r="BS18" s="192"/>
      <c r="BT18" s="82"/>
      <c r="BU18" s="192"/>
      <c r="BV18" s="82"/>
      <c r="BW18" s="222"/>
      <c r="BX18" s="191"/>
      <c r="BY18" s="222"/>
      <c r="BZ18" s="191"/>
      <c r="CA18" s="222"/>
      <c r="CB18" s="191"/>
      <c r="CC18" s="222"/>
      <c r="CD18" s="191"/>
      <c r="CE18" s="222"/>
      <c r="CF18" s="191"/>
      <c r="CG18" s="222"/>
      <c r="CH18" s="191"/>
      <c r="CI18" s="222"/>
      <c r="CJ18" s="191"/>
      <c r="CK18" s="222"/>
      <c r="CL18" s="191"/>
      <c r="CM18" s="222"/>
      <c r="CN18" s="191"/>
      <c r="CO18" s="222"/>
      <c r="CP18" s="191"/>
      <c r="CQ18" s="222"/>
      <c r="CR18" s="191"/>
      <c r="CS18" s="222"/>
      <c r="CT18" s="191"/>
      <c r="CU18" s="222"/>
      <c r="CV18" s="191"/>
      <c r="CW18" s="222"/>
      <c r="CX18" s="191"/>
      <c r="CY18" s="222"/>
      <c r="CZ18" s="191"/>
      <c r="DA18" s="222"/>
      <c r="DB18" s="191"/>
      <c r="DC18" s="222"/>
      <c r="DD18" s="191"/>
      <c r="DE18" s="222"/>
      <c r="DF18" s="191"/>
      <c r="DG18" s="222"/>
      <c r="DH18" s="191"/>
      <c r="DI18" s="222"/>
      <c r="DJ18" s="191"/>
      <c r="DK18" s="222"/>
      <c r="DL18" s="82"/>
      <c r="DM18" s="222"/>
      <c r="DN18" s="8"/>
      <c r="DO18" s="9"/>
      <c r="DP18" s="9"/>
      <c r="DQ18" s="10"/>
      <c r="DR18" s="32"/>
      <c r="DS18" s="33"/>
      <c r="DT18" s="177"/>
      <c r="DU18" s="53"/>
      <c r="DV18" s="202"/>
      <c r="DW18" s="32"/>
      <c r="DX18" s="236"/>
      <c r="DY18" s="204"/>
    </row>
    <row r="19" spans="2:130" ht="12" customHeight="1" x14ac:dyDescent="0.2">
      <c r="B19" s="103" t="s">
        <v>79</v>
      </c>
      <c r="C19" s="53">
        <v>16</v>
      </c>
      <c r="D19" s="32">
        <v>16</v>
      </c>
      <c r="E19" s="10">
        <v>34</v>
      </c>
      <c r="F19" s="32">
        <v>16</v>
      </c>
      <c r="G19" s="10"/>
      <c r="H19" s="82"/>
      <c r="I19" s="12"/>
      <c r="J19" s="82"/>
      <c r="K19" s="12"/>
      <c r="L19" s="82"/>
      <c r="M19" s="12"/>
      <c r="N19" s="241"/>
      <c r="O19" s="10"/>
      <c r="P19" s="82"/>
      <c r="Q19" s="12"/>
      <c r="R19" s="82"/>
      <c r="S19" s="12"/>
      <c r="T19" s="82"/>
      <c r="U19" s="12"/>
      <c r="V19" s="82"/>
      <c r="W19" s="12"/>
      <c r="X19" s="82"/>
      <c r="Y19" s="12"/>
      <c r="Z19" s="82"/>
      <c r="AA19" s="12"/>
      <c r="AB19" s="82"/>
      <c r="AC19" s="12"/>
      <c r="AD19" s="82"/>
      <c r="AE19" s="12"/>
      <c r="AF19" s="82"/>
      <c r="AG19" s="12"/>
      <c r="AH19" s="82"/>
      <c r="AI19" s="12"/>
      <c r="AJ19" s="82"/>
      <c r="AK19" s="261"/>
      <c r="AL19" s="82"/>
      <c r="AM19" s="12"/>
      <c r="AN19" s="82"/>
      <c r="AO19" s="192"/>
      <c r="AP19" s="191"/>
      <c r="AQ19" s="192"/>
      <c r="AR19" s="191"/>
      <c r="AS19" s="192"/>
      <c r="AT19" s="191"/>
      <c r="AU19" s="192"/>
      <c r="AV19" s="82"/>
      <c r="AW19" s="12"/>
      <c r="AX19" s="82"/>
      <c r="AY19" s="12"/>
      <c r="AZ19" s="82"/>
      <c r="BA19" s="192"/>
      <c r="BB19" s="82"/>
      <c r="BC19" s="192"/>
      <c r="BD19" s="82"/>
      <c r="BE19" s="192"/>
      <c r="BF19" s="82"/>
      <c r="BG19" s="192"/>
      <c r="BH19" s="82"/>
      <c r="BI19" s="219"/>
      <c r="BJ19" s="82"/>
      <c r="BK19" s="228"/>
      <c r="BL19" s="82"/>
      <c r="BM19" s="192"/>
      <c r="BN19" s="82"/>
      <c r="BO19" s="219"/>
      <c r="BP19" s="82"/>
      <c r="BQ19" s="192"/>
      <c r="BR19" s="82"/>
      <c r="BS19" s="192"/>
      <c r="BT19" s="82"/>
      <c r="BU19" s="192"/>
      <c r="BV19" s="82"/>
      <c r="BW19" s="192"/>
      <c r="BX19" s="191"/>
      <c r="BY19" s="192"/>
      <c r="BZ19" s="191"/>
      <c r="CA19" s="192"/>
      <c r="CB19" s="191"/>
      <c r="CC19" s="192"/>
      <c r="CD19" s="191"/>
      <c r="CE19" s="192"/>
      <c r="CF19" s="191"/>
      <c r="CG19" s="192"/>
      <c r="CH19" s="191"/>
      <c r="CI19" s="192"/>
      <c r="CJ19" s="191"/>
      <c r="CK19" s="192"/>
      <c r="CL19" s="191"/>
      <c r="CM19" s="192"/>
      <c r="CN19" s="191"/>
      <c r="CO19" s="192"/>
      <c r="CP19" s="191"/>
      <c r="CQ19" s="192"/>
      <c r="CR19" s="191"/>
      <c r="CS19" s="192"/>
      <c r="CT19" s="191"/>
      <c r="CU19" s="192"/>
      <c r="CV19" s="191"/>
      <c r="CW19" s="192"/>
      <c r="CX19" s="191"/>
      <c r="CY19" s="192"/>
      <c r="CZ19" s="191"/>
      <c r="DA19" s="192"/>
      <c r="DB19" s="191"/>
      <c r="DC19" s="192"/>
      <c r="DD19" s="191"/>
      <c r="DE19" s="192"/>
      <c r="DF19" s="191"/>
      <c r="DG19" s="192"/>
      <c r="DH19" s="191"/>
      <c r="DI19" s="192"/>
      <c r="DJ19" s="191"/>
      <c r="DK19" s="192"/>
      <c r="DL19" s="82"/>
      <c r="DM19" s="192"/>
      <c r="DN19" s="155">
        <f>COUNTA(E19,G19,I19,K19,M19,O19,Q19,S19,U19,W19,Y19,AA19,AC19,AE19,AG19,AI19,AK19,AM19,AO19,AQ19,AS19,AU19,AW19,AY19,BA19,BC19,BE19,BG19,BI19,BK19,BM19,BO19,BQ19,BS19,BU19,BW19, BY19,CA19,CC19,CE19,CG19,CI19,CK19,CM19,CO19,CQ19,CS19,CU19,CW19,CY19,DA19,DC19,DE19,DG19,DI19,DK19,DM19, )-1</f>
        <v>1</v>
      </c>
      <c r="DO19" s="9"/>
      <c r="DP19" s="9"/>
      <c r="DQ19" s="27"/>
      <c r="DR19" s="32"/>
      <c r="DS19" s="33"/>
      <c r="DT19" s="177">
        <f>SUM(E19,G19,I19,M19,O19,Q19,S19,U19,W19,Y19,AA19,AC19,AE19,AG19,AI19,AK19,AM19,AO19,AQ19,AS19,AU19,AW19,AY19,BA19,BC19,BE19,BG19,BI19,BK19,BM19,BO19,BQ19,BS19,BU19,BW19,BY19,CA19,CC19,CE19,CG19,CI19,CK19,CO19,CQ19,,CS19,CU19,CW19,CY19,DA19,DC19,DE19,DI19,DK19,DM19,)/DN19</f>
        <v>34</v>
      </c>
      <c r="DU19" s="168">
        <f>DQ19/DN19</f>
        <v>0</v>
      </c>
      <c r="DV19" s="202">
        <f t="shared" ref="DV19" si="5">F19-C19</f>
        <v>0</v>
      </c>
      <c r="DW19" s="32"/>
      <c r="DX19" s="173">
        <f>DW19*0.2</f>
        <v>0</v>
      </c>
      <c r="DY19" s="204">
        <f xml:space="preserve"> SUM(DX19/DN19)</f>
        <v>0</v>
      </c>
    </row>
    <row r="20" spans="2:130" s="4" customFormat="1" ht="12" customHeight="1" x14ac:dyDescent="0.2">
      <c r="B20" s="103" t="s">
        <v>136</v>
      </c>
      <c r="C20" s="53"/>
      <c r="D20" s="32"/>
      <c r="E20" s="10"/>
      <c r="F20" s="32"/>
      <c r="G20" s="10"/>
      <c r="H20" s="82"/>
      <c r="I20" s="12"/>
      <c r="J20" s="82"/>
      <c r="K20" s="12"/>
      <c r="L20" s="82"/>
      <c r="M20" s="12"/>
      <c r="N20" s="241"/>
      <c r="O20" s="10"/>
      <c r="P20" s="82"/>
      <c r="Q20" s="12"/>
      <c r="R20" s="82"/>
      <c r="S20" s="12"/>
      <c r="T20" s="82"/>
      <c r="U20" s="12"/>
      <c r="V20" s="82"/>
      <c r="W20" s="12"/>
      <c r="X20" s="82"/>
      <c r="Y20" s="12"/>
      <c r="Z20" s="82"/>
      <c r="AA20" s="12"/>
      <c r="AB20" s="82"/>
      <c r="AC20" s="12"/>
      <c r="AD20" s="82"/>
      <c r="AE20" s="12"/>
      <c r="AF20" s="82"/>
      <c r="AG20" s="12"/>
      <c r="AH20" s="82"/>
      <c r="AI20" s="12"/>
      <c r="AJ20" s="82"/>
      <c r="AK20" s="12"/>
      <c r="AL20" s="82"/>
      <c r="AM20" s="12"/>
      <c r="AN20" s="82"/>
      <c r="AO20" s="192"/>
      <c r="AP20" s="191"/>
      <c r="AQ20" s="192"/>
      <c r="AR20" s="191"/>
      <c r="AS20" s="192"/>
      <c r="AT20" s="191"/>
      <c r="AU20" s="192"/>
      <c r="AV20" s="82"/>
      <c r="AW20" s="12"/>
      <c r="AX20" s="82"/>
      <c r="AY20" s="12"/>
      <c r="AZ20" s="82"/>
      <c r="BA20" s="192"/>
      <c r="BB20" s="82"/>
      <c r="BC20" s="192"/>
      <c r="BD20" s="82"/>
      <c r="BE20" s="192"/>
      <c r="BF20" s="82"/>
      <c r="BG20" s="192"/>
      <c r="BH20" s="82"/>
      <c r="BI20" s="219"/>
      <c r="BJ20" s="82"/>
      <c r="BK20" s="228"/>
      <c r="BL20" s="82"/>
      <c r="BM20" s="192"/>
      <c r="BN20" s="82"/>
      <c r="BO20" s="219"/>
      <c r="BP20" s="82"/>
      <c r="BQ20" s="192"/>
      <c r="BR20" s="82"/>
      <c r="BS20" s="192"/>
      <c r="BT20" s="82"/>
      <c r="BU20" s="192"/>
      <c r="BV20" s="82"/>
      <c r="BW20" s="192"/>
      <c r="BX20" s="191"/>
      <c r="BY20" s="192"/>
      <c r="BZ20" s="191"/>
      <c r="CA20" s="192"/>
      <c r="CB20" s="191"/>
      <c r="CC20" s="192"/>
      <c r="CD20" s="191"/>
      <c r="CE20" s="192"/>
      <c r="CF20" s="191"/>
      <c r="CG20" s="192"/>
      <c r="CH20" s="191"/>
      <c r="CI20" s="192"/>
      <c r="CJ20" s="191"/>
      <c r="CK20" s="192"/>
      <c r="CL20" s="191"/>
      <c r="CM20" s="192"/>
      <c r="CN20" s="191"/>
      <c r="CO20" s="192"/>
      <c r="CP20" s="191"/>
      <c r="CQ20" s="192"/>
      <c r="CR20" s="191"/>
      <c r="CS20" s="192"/>
      <c r="CT20" s="191"/>
      <c r="CU20" s="192"/>
      <c r="CV20" s="191"/>
      <c r="CW20" s="192"/>
      <c r="CX20" s="191"/>
      <c r="CY20" s="192"/>
      <c r="CZ20" s="191"/>
      <c r="DA20" s="192"/>
      <c r="DB20" s="191"/>
      <c r="DC20" s="192"/>
      <c r="DD20" s="191"/>
      <c r="DE20" s="192"/>
      <c r="DF20" s="191"/>
      <c r="DG20" s="192"/>
      <c r="DH20" s="191"/>
      <c r="DI20" s="192"/>
      <c r="DJ20" s="191"/>
      <c r="DK20" s="192"/>
      <c r="DL20" s="82"/>
      <c r="DM20" s="192"/>
      <c r="DN20" s="155"/>
      <c r="DO20" s="9"/>
      <c r="DP20" s="9"/>
      <c r="DQ20" s="10"/>
      <c r="DR20" s="32"/>
      <c r="DS20" s="33"/>
      <c r="DT20" s="29"/>
      <c r="DU20" s="53"/>
      <c r="DV20" s="202"/>
      <c r="DW20" s="32"/>
      <c r="DX20" s="33"/>
      <c r="DY20" s="205"/>
      <c r="DZ20" s="51"/>
    </row>
    <row r="21" spans="2:130" ht="12" hidden="1" customHeight="1" x14ac:dyDescent="0.2">
      <c r="B21" s="103" t="s">
        <v>24</v>
      </c>
      <c r="C21" s="53"/>
      <c r="D21" s="32"/>
      <c r="E21" s="10"/>
      <c r="F21" s="32"/>
      <c r="G21" s="10"/>
      <c r="H21" s="82"/>
      <c r="I21" s="12"/>
      <c r="J21" s="82"/>
      <c r="K21" s="12"/>
      <c r="L21" s="82"/>
      <c r="M21" s="12"/>
      <c r="N21" s="241"/>
      <c r="O21" s="10"/>
      <c r="P21" s="82"/>
      <c r="Q21" s="12"/>
      <c r="R21" s="82"/>
      <c r="S21" s="12"/>
      <c r="T21" s="82"/>
      <c r="U21" s="12"/>
      <c r="V21" s="82"/>
      <c r="W21" s="12"/>
      <c r="X21" s="82"/>
      <c r="Y21" s="12"/>
      <c r="Z21" s="82"/>
      <c r="AA21" s="12"/>
      <c r="AB21" s="82"/>
      <c r="AC21" s="12"/>
      <c r="AD21" s="82"/>
      <c r="AE21" s="12"/>
      <c r="AF21" s="82"/>
      <c r="AG21" s="12"/>
      <c r="AH21" s="82"/>
      <c r="AI21" s="12"/>
      <c r="AJ21" s="82"/>
      <c r="AK21" s="12"/>
      <c r="AL21" s="82"/>
      <c r="AM21" s="12"/>
      <c r="AN21" s="82"/>
      <c r="AO21" s="192"/>
      <c r="AP21" s="191"/>
      <c r="AQ21" s="192"/>
      <c r="AR21" s="191"/>
      <c r="AS21" s="192"/>
      <c r="AT21" s="191"/>
      <c r="AU21" s="192"/>
      <c r="AV21" s="82"/>
      <c r="AW21" s="12"/>
      <c r="AX21" s="82"/>
      <c r="AY21" s="12"/>
      <c r="AZ21" s="82"/>
      <c r="BA21" s="192"/>
      <c r="BB21" s="82"/>
      <c r="BC21" s="192"/>
      <c r="BD21" s="82"/>
      <c r="BE21" s="192"/>
      <c r="BF21" s="82"/>
      <c r="BG21" s="192"/>
      <c r="BH21" s="82"/>
      <c r="BI21" s="219"/>
      <c r="BJ21" s="82"/>
      <c r="BK21" s="228"/>
      <c r="BL21" s="82"/>
      <c r="BM21" s="192"/>
      <c r="BN21" s="82"/>
      <c r="BO21" s="219"/>
      <c r="BP21" s="82"/>
      <c r="BQ21" s="192"/>
      <c r="BR21" s="82"/>
      <c r="BS21" s="192"/>
      <c r="BT21" s="82"/>
      <c r="BU21" s="192"/>
      <c r="BV21" s="82"/>
      <c r="BW21" s="190"/>
      <c r="BX21" s="191"/>
      <c r="BY21" s="190"/>
      <c r="BZ21" s="191"/>
      <c r="CA21" s="190"/>
      <c r="CB21" s="191"/>
      <c r="CC21" s="190"/>
      <c r="CD21" s="191"/>
      <c r="CE21" s="190"/>
      <c r="CF21" s="191"/>
      <c r="CG21" s="190"/>
      <c r="CH21" s="191"/>
      <c r="CI21" s="190"/>
      <c r="CJ21" s="191"/>
      <c r="CK21" s="190"/>
      <c r="CL21" s="191"/>
      <c r="CM21" s="190"/>
      <c r="CN21" s="191"/>
      <c r="CO21" s="190"/>
      <c r="CP21" s="191"/>
      <c r="CQ21" s="190"/>
      <c r="CR21" s="191"/>
      <c r="CS21" s="190"/>
      <c r="CT21" s="193"/>
      <c r="CU21" s="190"/>
      <c r="CV21" s="191"/>
      <c r="CW21" s="190"/>
      <c r="CX21" s="191"/>
      <c r="CY21" s="190"/>
      <c r="CZ21" s="191"/>
      <c r="DA21" s="190"/>
      <c r="DB21" s="191"/>
      <c r="DC21" s="190"/>
      <c r="DD21" s="191"/>
      <c r="DE21" s="190"/>
      <c r="DF21" s="191"/>
      <c r="DG21" s="190"/>
      <c r="DH21" s="191"/>
      <c r="DI21" s="190"/>
      <c r="DJ21" s="191"/>
      <c r="DK21" s="190"/>
      <c r="DL21" s="82"/>
      <c r="DM21" s="190"/>
      <c r="DN21" s="155">
        <f>COUNTA(E21,G21,I21,K21,M21,O21,Q21,S21,U21,W21,Y21,AA21,AC21,AE21,AG21,AI21,AK21,AM21,AO21,AQ21,AS21,AU21,AW21,AY21,BA21,BC21,BE21,BG21,BI21,BK21,BM21,BO21,BQ21,BS21,BU21,BW21, BY21,CA21,CC21,CE21,CG21,CI21,CK21,CM21,CO21,CQ21,CS21,CU21,CW21,CY21,DA21,DC21,DE21,DG21,DI21,DK21,DM21, )-1</f>
        <v>0</v>
      </c>
      <c r="DO21" s="9"/>
      <c r="DP21" s="9"/>
      <c r="DQ21" s="27"/>
      <c r="DR21" s="32"/>
      <c r="DS21" s="33"/>
      <c r="DT21" s="177" t="e">
        <f>SUM(E21,G21,I21,M21,O21,Q21,S21,U21,W21,Y21,AA21,AC21,AE21,AG21,AI21,AK21,AM21,AO21,AQ21,AS21,AU21,AW21,AY21,BA21,BC21,BE21,BG21,BI21,BK21,BM21,BO21,BQ21,BS21,BU21,BW21,BY21,CA21,CC21,CE21,CG21,CI21,CK21,CO21,CQ21,,CS21,CU21,CW21,CY21,DA21,DC21,DE21,DI21,DK21,DM21,)/DN21</f>
        <v>#DIV/0!</v>
      </c>
      <c r="DU21" s="178" t="e">
        <f>(DQ21+DS21)/DN21</f>
        <v>#DIV/0!</v>
      </c>
      <c r="DV21" s="202">
        <f t="shared" ref="DV21" si="6">F21-C21</f>
        <v>0</v>
      </c>
      <c r="DW21" s="32"/>
      <c r="DX21" s="173">
        <f>DW21*0.2</f>
        <v>0</v>
      </c>
      <c r="DY21" s="204" t="e">
        <f xml:space="preserve"> SUM(DX21/DN21)</f>
        <v>#DIV/0!</v>
      </c>
    </row>
    <row r="22" spans="2:130" ht="12" hidden="1" customHeight="1" x14ac:dyDescent="0.2">
      <c r="B22" s="103" t="s">
        <v>125</v>
      </c>
      <c r="C22" s="53"/>
      <c r="D22" s="32"/>
      <c r="E22" s="10"/>
      <c r="F22" s="32"/>
      <c r="G22" s="10"/>
      <c r="H22" s="82"/>
      <c r="I22" s="12"/>
      <c r="J22" s="82"/>
      <c r="K22" s="12"/>
      <c r="L22" s="82"/>
      <c r="M22" s="12"/>
      <c r="N22" s="241"/>
      <c r="O22" s="10"/>
      <c r="P22" s="82"/>
      <c r="Q22" s="12"/>
      <c r="R22" s="82"/>
      <c r="S22" s="12"/>
      <c r="T22" s="82"/>
      <c r="U22" s="12"/>
      <c r="V22" s="82"/>
      <c r="W22" s="12"/>
      <c r="X22" s="82"/>
      <c r="Y22" s="12"/>
      <c r="Z22" s="82"/>
      <c r="AA22" s="12"/>
      <c r="AB22" s="82"/>
      <c r="AC22" s="12"/>
      <c r="AD22" s="82"/>
      <c r="AE22" s="12"/>
      <c r="AF22" s="82"/>
      <c r="AG22" s="12"/>
      <c r="AH22" s="82"/>
      <c r="AI22" s="12"/>
      <c r="AJ22" s="82"/>
      <c r="AK22" s="12"/>
      <c r="AL22" s="82"/>
      <c r="AM22" s="12"/>
      <c r="AN22" s="82"/>
      <c r="AO22" s="192"/>
      <c r="AP22" s="191"/>
      <c r="AQ22" s="192"/>
      <c r="AR22" s="191"/>
      <c r="AS22" s="192"/>
      <c r="AT22" s="191"/>
      <c r="AU22" s="192"/>
      <c r="AV22" s="82"/>
      <c r="AW22" s="12"/>
      <c r="AX22" s="82"/>
      <c r="AY22" s="12"/>
      <c r="AZ22" s="82"/>
      <c r="BA22" s="192"/>
      <c r="BB22" s="82"/>
      <c r="BC22" s="192"/>
      <c r="BD22" s="191"/>
      <c r="BE22" s="192"/>
      <c r="BF22" s="191"/>
      <c r="BG22" s="192"/>
      <c r="BH22" s="191"/>
      <c r="BI22" s="219"/>
      <c r="BJ22" s="191"/>
      <c r="BK22" s="228"/>
      <c r="BL22" s="191"/>
      <c r="BM22" s="192"/>
      <c r="BN22" s="191"/>
      <c r="BO22" s="219"/>
      <c r="BP22" s="191"/>
      <c r="BQ22" s="192"/>
      <c r="BR22" s="191"/>
      <c r="BS22" s="192"/>
      <c r="BT22" s="191"/>
      <c r="BU22" s="192"/>
      <c r="BV22" s="191"/>
      <c r="BW22" s="192"/>
      <c r="BX22" s="191"/>
      <c r="BY22" s="192"/>
      <c r="BZ22" s="191"/>
      <c r="CA22" s="192"/>
      <c r="CB22" s="191"/>
      <c r="CC22" s="192"/>
      <c r="CD22" s="191"/>
      <c r="CE22" s="192"/>
      <c r="CF22" s="191"/>
      <c r="CG22" s="192"/>
      <c r="CH22" s="191"/>
      <c r="CI22" s="192"/>
      <c r="CJ22" s="191"/>
      <c r="CK22" s="192"/>
      <c r="CL22" s="191"/>
      <c r="CM22" s="192"/>
      <c r="CN22" s="191"/>
      <c r="CO22" s="192"/>
      <c r="CP22" s="191"/>
      <c r="CQ22" s="192"/>
      <c r="CR22" s="191"/>
      <c r="CS22" s="192"/>
      <c r="CT22" s="191"/>
      <c r="CU22" s="192"/>
      <c r="CV22" s="191"/>
      <c r="CW22" s="192"/>
      <c r="CX22" s="191"/>
      <c r="CY22" s="192"/>
      <c r="CZ22" s="191"/>
      <c r="DA22" s="192"/>
      <c r="DB22" s="191"/>
      <c r="DC22" s="192"/>
      <c r="DD22" s="191"/>
      <c r="DE22" s="192"/>
      <c r="DF22" s="191"/>
      <c r="DG22" s="192"/>
      <c r="DH22" s="191"/>
      <c r="DI22" s="192"/>
      <c r="DJ22" s="191"/>
      <c r="DK22" s="192"/>
      <c r="DL22" s="82"/>
      <c r="DM22" s="192"/>
      <c r="DN22" s="155"/>
      <c r="DO22" s="9"/>
      <c r="DP22" s="9"/>
      <c r="DQ22" s="27"/>
      <c r="DR22" s="32"/>
      <c r="DS22" s="33"/>
      <c r="DT22" s="29"/>
      <c r="DU22" s="168"/>
      <c r="DV22" s="202"/>
      <c r="DW22" s="32"/>
      <c r="DX22" s="33"/>
      <c r="DY22" s="205"/>
    </row>
    <row r="23" spans="2:130" ht="12" customHeight="1" x14ac:dyDescent="0.2">
      <c r="B23" s="103" t="s">
        <v>25</v>
      </c>
      <c r="C23" s="53">
        <v>28</v>
      </c>
      <c r="D23" s="32">
        <v>28</v>
      </c>
      <c r="E23" s="10">
        <v>31</v>
      </c>
      <c r="F23" s="32">
        <v>28</v>
      </c>
      <c r="G23" s="10"/>
      <c r="H23" s="82"/>
      <c r="I23" s="12"/>
      <c r="J23" s="82"/>
      <c r="K23" s="12"/>
      <c r="L23" s="82"/>
      <c r="M23" s="12"/>
      <c r="N23" s="241"/>
      <c r="O23" s="10"/>
      <c r="P23" s="82"/>
      <c r="Q23" s="12"/>
      <c r="R23" s="82"/>
      <c r="S23" s="12"/>
      <c r="T23" s="82"/>
      <c r="U23" s="12"/>
      <c r="V23" s="82"/>
      <c r="W23" s="12"/>
      <c r="X23" s="82"/>
      <c r="Y23" s="12"/>
      <c r="Z23" s="82"/>
      <c r="AA23" s="12"/>
      <c r="AB23" s="82"/>
      <c r="AC23" s="12"/>
      <c r="AD23" s="82"/>
      <c r="AE23" s="12"/>
      <c r="AF23" s="82"/>
      <c r="AG23" s="12"/>
      <c r="AH23" s="82"/>
      <c r="AI23" s="12"/>
      <c r="AJ23" s="82"/>
      <c r="AK23" s="12"/>
      <c r="AL23" s="82"/>
      <c r="AM23" s="12"/>
      <c r="AN23" s="82"/>
      <c r="AO23" s="192"/>
      <c r="AP23" s="191"/>
      <c r="AQ23" s="192"/>
      <c r="AR23" s="191"/>
      <c r="AS23" s="192"/>
      <c r="AT23" s="191"/>
      <c r="AU23" s="192"/>
      <c r="AV23" s="82"/>
      <c r="AW23" s="12"/>
      <c r="AX23" s="82"/>
      <c r="AY23" s="12"/>
      <c r="AZ23" s="82"/>
      <c r="BA23" s="192"/>
      <c r="BB23" s="82"/>
      <c r="BC23" s="192"/>
      <c r="BD23" s="191"/>
      <c r="BE23" s="192"/>
      <c r="BF23" s="191"/>
      <c r="BG23" s="192"/>
      <c r="BH23" s="191"/>
      <c r="BI23" s="219"/>
      <c r="BJ23" s="191"/>
      <c r="BK23" s="228"/>
      <c r="BL23" s="191"/>
      <c r="BM23" s="192"/>
      <c r="BN23" s="191"/>
      <c r="BO23" s="219"/>
      <c r="BP23" s="191"/>
      <c r="BQ23" s="192"/>
      <c r="BR23" s="191"/>
      <c r="BS23" s="192"/>
      <c r="BT23" s="191"/>
      <c r="BU23" s="192"/>
      <c r="BV23" s="191"/>
      <c r="BW23" s="192"/>
      <c r="BX23" s="191"/>
      <c r="BY23" s="192"/>
      <c r="BZ23" s="191"/>
      <c r="CA23" s="192"/>
      <c r="CB23" s="191"/>
      <c r="CC23" s="192"/>
      <c r="CD23" s="191"/>
      <c r="CE23" s="192"/>
      <c r="CF23" s="191"/>
      <c r="CG23" s="192"/>
      <c r="CH23" s="191"/>
      <c r="CI23" s="192"/>
      <c r="CJ23" s="191"/>
      <c r="CK23" s="192"/>
      <c r="CL23" s="191"/>
      <c r="CM23" s="192"/>
      <c r="CN23" s="191"/>
      <c r="CO23" s="192"/>
      <c r="CP23" s="191"/>
      <c r="CQ23" s="192"/>
      <c r="CR23" s="191"/>
      <c r="CS23" s="192"/>
      <c r="CT23" s="191"/>
      <c r="CU23" s="192"/>
      <c r="CV23" s="191"/>
      <c r="CW23" s="192"/>
      <c r="CX23" s="191"/>
      <c r="CY23" s="192"/>
      <c r="CZ23" s="191"/>
      <c r="DA23" s="192"/>
      <c r="DB23" s="191"/>
      <c r="DC23" s="192"/>
      <c r="DD23" s="191"/>
      <c r="DE23" s="192"/>
      <c r="DF23" s="191"/>
      <c r="DG23" s="192"/>
      <c r="DH23" s="191"/>
      <c r="DI23" s="192"/>
      <c r="DJ23" s="191"/>
      <c r="DK23" s="192"/>
      <c r="DL23" s="82"/>
      <c r="DM23" s="192"/>
      <c r="DN23" s="155">
        <f>COUNTA(E23,G23,I23,K23,M23,O23,Q23,S23,U23,W23,Y23,AA23,AC23,AE23,AG23,AI23,AK23,AM23,AO23,AQ23,AS23,AU23,AW23,AY23,BA23,BC23,BE23,BG23,BI23,BK23,BM23,BO23,BQ23,BS23,BU23,BW23, BY23,CA23,CC23,CE23,CG23,CI23,CK23,CM23,CO23,CQ23,CS23,CU23,CW23,CY23,DA23,DC23,DE23,DG23,DI23,DK23,DM23, )-1</f>
        <v>1</v>
      </c>
      <c r="DO23" s="9"/>
      <c r="DP23" s="9"/>
      <c r="DQ23" s="27"/>
      <c r="DR23" s="32"/>
      <c r="DS23" s="33"/>
      <c r="DT23" s="177">
        <f>SUM(E23,G23,I23,M23,O23,Q23,S23,U23,W23,Y23,AA23,AC23,AE23,AG23,AI23,AK23,AM23,AO23,AQ23,AS23,AU23,AW23,AY23,BA23,BC23,BE23,BG23,BI23,BK23,BM23,BO23,BQ23,BS23,BU23,BW23,BY23,CA23,CC23,CE23,CG23,CI23,CK23,CO23,CQ23,,CS23,CU23,CW23,CY23,DA23,DC23,DE23,DI23,DK23,DM23,)/DN23</f>
        <v>31</v>
      </c>
      <c r="DU23" s="178">
        <f>(DQ23+DS23)/DN23</f>
        <v>0</v>
      </c>
      <c r="DV23" s="202">
        <f t="shared" ref="DV23" si="7">F23-C23</f>
        <v>0</v>
      </c>
      <c r="DW23" s="32"/>
      <c r="DX23" s="173">
        <f>DW23*0.2</f>
        <v>0</v>
      </c>
      <c r="DY23" s="204">
        <f xml:space="preserve"> SUM(DX23/DN23)</f>
        <v>0</v>
      </c>
    </row>
    <row r="24" spans="2:130" ht="12" customHeight="1" x14ac:dyDescent="0.2">
      <c r="B24" s="103" t="s">
        <v>20</v>
      </c>
      <c r="C24" s="53"/>
      <c r="D24" s="32"/>
      <c r="E24" s="10"/>
      <c r="F24" s="32"/>
      <c r="G24" s="10"/>
      <c r="H24" s="82"/>
      <c r="I24" s="12"/>
      <c r="J24" s="82"/>
      <c r="K24" s="12"/>
      <c r="L24" s="82"/>
      <c r="M24" s="12"/>
      <c r="N24" s="241"/>
      <c r="O24" s="10"/>
      <c r="P24" s="82"/>
      <c r="Q24" s="12"/>
      <c r="R24" s="82"/>
      <c r="S24" s="12"/>
      <c r="T24" s="82"/>
      <c r="U24" s="12"/>
      <c r="V24" s="82"/>
      <c r="W24" s="12"/>
      <c r="X24" s="82"/>
      <c r="Y24" s="12"/>
      <c r="Z24" s="82"/>
      <c r="AA24" s="12"/>
      <c r="AB24" s="82"/>
      <c r="AC24" s="12"/>
      <c r="AD24" s="82"/>
      <c r="AE24" s="12"/>
      <c r="AF24" s="82"/>
      <c r="AG24" s="12"/>
      <c r="AH24" s="82"/>
      <c r="AI24" s="12"/>
      <c r="AJ24" s="82"/>
      <c r="AK24" s="12"/>
      <c r="AL24" s="82"/>
      <c r="AM24" s="12"/>
      <c r="AN24" s="82"/>
      <c r="AO24" s="192"/>
      <c r="AP24" s="191"/>
      <c r="AQ24" s="192"/>
      <c r="AR24" s="191"/>
      <c r="AS24" s="192"/>
      <c r="AT24" s="191"/>
      <c r="AU24" s="192"/>
      <c r="AV24" s="82"/>
      <c r="AW24" s="12"/>
      <c r="AX24" s="82"/>
      <c r="AY24" s="12"/>
      <c r="AZ24" s="82"/>
      <c r="BA24" s="192"/>
      <c r="BB24" s="82"/>
      <c r="BC24" s="192"/>
      <c r="BD24" s="191"/>
      <c r="BE24" s="192"/>
      <c r="BF24" s="191"/>
      <c r="BG24" s="192"/>
      <c r="BH24" s="191"/>
      <c r="BI24" s="219"/>
      <c r="BJ24" s="191"/>
      <c r="BK24" s="228"/>
      <c r="BL24" s="191"/>
      <c r="BM24" s="192"/>
      <c r="BN24" s="191"/>
      <c r="BO24" s="219"/>
      <c r="BP24" s="191"/>
      <c r="BQ24" s="192"/>
      <c r="BR24" s="191"/>
      <c r="BS24" s="192"/>
      <c r="BT24" s="191"/>
      <c r="BU24" s="192"/>
      <c r="BV24" s="191"/>
      <c r="BW24" s="192"/>
      <c r="BX24" s="191"/>
      <c r="BY24" s="192"/>
      <c r="BZ24" s="191"/>
      <c r="CA24" s="192"/>
      <c r="CB24" s="191"/>
      <c r="CC24" s="192"/>
      <c r="CD24" s="191"/>
      <c r="CE24" s="192"/>
      <c r="CF24" s="191"/>
      <c r="CG24" s="192"/>
      <c r="CH24" s="191"/>
      <c r="CI24" s="192"/>
      <c r="CJ24" s="191"/>
      <c r="CK24" s="192"/>
      <c r="CL24" s="191"/>
      <c r="CM24" s="192"/>
      <c r="CN24" s="191"/>
      <c r="CO24" s="192"/>
      <c r="CP24" s="191"/>
      <c r="CQ24" s="192"/>
      <c r="CR24" s="191"/>
      <c r="CS24" s="192"/>
      <c r="CT24" s="191"/>
      <c r="CU24" s="192"/>
      <c r="CV24" s="191"/>
      <c r="CW24" s="192"/>
      <c r="CX24" s="191"/>
      <c r="CY24" s="192"/>
      <c r="CZ24" s="191"/>
      <c r="DA24" s="192"/>
      <c r="DB24" s="191"/>
      <c r="DC24" s="192"/>
      <c r="DD24" s="191"/>
      <c r="DE24" s="192"/>
      <c r="DF24" s="191"/>
      <c r="DG24" s="192"/>
      <c r="DH24" s="191"/>
      <c r="DI24" s="192"/>
      <c r="DJ24" s="191"/>
      <c r="DK24" s="192"/>
      <c r="DL24" s="82"/>
      <c r="DM24" s="192"/>
      <c r="DN24" s="155"/>
      <c r="DO24" s="9"/>
      <c r="DP24" s="9"/>
      <c r="DQ24" s="27"/>
      <c r="DR24" s="32"/>
      <c r="DS24" s="33"/>
      <c r="DT24" s="177"/>
      <c r="DU24" s="168"/>
      <c r="DV24" s="202"/>
      <c r="DW24" s="32"/>
      <c r="DX24" s="33"/>
      <c r="DY24" s="204"/>
    </row>
    <row r="25" spans="2:130" ht="13.5" customHeight="1" x14ac:dyDescent="0.2">
      <c r="B25" s="103" t="s">
        <v>76</v>
      </c>
      <c r="C25" s="53">
        <v>17</v>
      </c>
      <c r="D25" s="32">
        <v>17</v>
      </c>
      <c r="E25" s="301">
        <v>28</v>
      </c>
      <c r="F25" s="201">
        <v>18</v>
      </c>
      <c r="G25" s="10"/>
      <c r="H25" s="32"/>
      <c r="I25" s="10"/>
      <c r="J25" s="82"/>
      <c r="K25" s="12"/>
      <c r="L25" s="82"/>
      <c r="M25" s="12"/>
      <c r="N25" s="32"/>
      <c r="O25" s="10"/>
      <c r="P25" s="8"/>
      <c r="Q25" s="12"/>
      <c r="R25" s="8"/>
      <c r="S25" s="12"/>
      <c r="T25" s="8"/>
      <c r="U25" s="12"/>
      <c r="V25" s="8"/>
      <c r="W25" s="12"/>
      <c r="X25" s="8"/>
      <c r="Y25" s="12"/>
      <c r="Z25" s="8"/>
      <c r="AA25" s="12"/>
      <c r="AB25" s="8"/>
      <c r="AC25" s="12"/>
      <c r="AD25" s="8"/>
      <c r="AE25" s="12"/>
      <c r="AF25" s="8"/>
      <c r="AG25" s="12"/>
      <c r="AH25" s="8"/>
      <c r="AI25" s="12"/>
      <c r="AJ25" s="8"/>
      <c r="AK25" s="12"/>
      <c r="AL25" s="8"/>
      <c r="AM25" s="12"/>
      <c r="AN25" s="8"/>
      <c r="AO25" s="192"/>
      <c r="AP25" s="194"/>
      <c r="AQ25" s="192"/>
      <c r="AR25" s="194"/>
      <c r="AS25" s="192"/>
      <c r="AT25" s="194"/>
      <c r="AU25" s="192"/>
      <c r="AV25" s="8"/>
      <c r="AW25" s="12"/>
      <c r="AX25" s="8"/>
      <c r="AY25" s="12"/>
      <c r="AZ25" s="8"/>
      <c r="BA25" s="192"/>
      <c r="BB25" s="8"/>
      <c r="BC25" s="196"/>
      <c r="BD25" s="8"/>
      <c r="BE25" s="196"/>
      <c r="BF25" s="8"/>
      <c r="BG25" s="192"/>
      <c r="BH25" s="8"/>
      <c r="BI25" s="219"/>
      <c r="BJ25" s="8"/>
      <c r="BK25" s="228"/>
      <c r="BL25" s="8"/>
      <c r="BM25" s="192"/>
      <c r="BN25" s="8"/>
      <c r="BO25" s="219"/>
      <c r="BP25" s="8"/>
      <c r="BQ25" s="192"/>
      <c r="BR25" s="8"/>
      <c r="BS25" s="192"/>
      <c r="BT25" s="8"/>
      <c r="BU25" s="192"/>
      <c r="BV25" s="8"/>
      <c r="BW25" s="192"/>
      <c r="BX25" s="194"/>
      <c r="BY25" s="192"/>
      <c r="BZ25" s="194"/>
      <c r="CA25" s="192"/>
      <c r="CB25" s="194"/>
      <c r="CC25" s="192"/>
      <c r="CD25" s="194"/>
      <c r="CE25" s="192"/>
      <c r="CF25" s="194"/>
      <c r="CG25" s="192"/>
      <c r="CH25" s="194"/>
      <c r="CI25" s="192"/>
      <c r="CJ25" s="194"/>
      <c r="CK25" s="192"/>
      <c r="CL25" s="194"/>
      <c r="CM25" s="192"/>
      <c r="CN25" s="194"/>
      <c r="CO25" s="192"/>
      <c r="CP25" s="194"/>
      <c r="CQ25" s="192"/>
      <c r="CR25" s="194"/>
      <c r="CS25" s="192"/>
      <c r="CT25" s="194"/>
      <c r="CU25" s="190"/>
      <c r="CV25" s="194"/>
      <c r="CW25" s="192"/>
      <c r="CX25" s="194"/>
      <c r="CY25" s="192"/>
      <c r="CZ25" s="194"/>
      <c r="DA25" s="192"/>
      <c r="DB25" s="194"/>
      <c r="DC25" s="192"/>
      <c r="DD25" s="194"/>
      <c r="DE25" s="192"/>
      <c r="DF25" s="194"/>
      <c r="DG25" s="192"/>
      <c r="DH25" s="194"/>
      <c r="DI25" s="192"/>
      <c r="DJ25" s="194"/>
      <c r="DK25" s="192"/>
      <c r="DL25" s="8"/>
      <c r="DM25" s="192"/>
      <c r="DN25" s="155">
        <f>COUNTA(E25,G25,I25,K25,M25,O25,Q25,S25,U25,W25,Y25,AA25,AC25,AE25,AG25,AI25,AK25,AM25,AO25,AQ25,AS25,AU25,AW25,AY25,BA25,BC25,BE25,BG25,BI25,BK25,BM25,BO25,BQ25,BS25,BU25,BW25, BY25,CA25,CC25,CE25,CG25,CI25,CK25,CM25,CO25,CQ25,CS25,CU25,CW25,CY25,DA25,DC25,DE25,DG25,DI25,DK25,DM25, )-1</f>
        <v>1</v>
      </c>
      <c r="DO25" s="71"/>
      <c r="DP25" s="72"/>
      <c r="DQ25" s="73"/>
      <c r="DR25" s="74"/>
      <c r="DS25" s="75"/>
      <c r="DT25" s="177">
        <f>SUM(E25,G25,I25,M25,O25,Q25,S25,U25,W25,Y25,AA25,AC25,AE25,AG25,AI25,AK25,AM25,AO25,AQ25,AS25,AU25,AW25,AY25,BA25,BC25,BE25,BG25,BI25,BK25,BM25,BO25,BQ25,BS25,BU25,BW25,BY25,CA25,CC25,CE25,CG25,CI25,CK25,CO25,CQ25,,CS25,CU25,CW25,CY25,DA25,DC25,DE25,DI25,DK25,DM25,)/DN25</f>
        <v>28</v>
      </c>
      <c r="DU25" s="178">
        <f>(DQ25+DS25)/DN25</f>
        <v>0</v>
      </c>
      <c r="DV25" s="202">
        <f t="shared" ref="DV25" si="8">F25-C25</f>
        <v>1</v>
      </c>
      <c r="DW25" s="74"/>
      <c r="DX25" s="173">
        <f>DW25*0.2</f>
        <v>0</v>
      </c>
      <c r="DY25" s="204">
        <f xml:space="preserve"> SUM(DX25/DN25)</f>
        <v>0</v>
      </c>
    </row>
    <row r="26" spans="2:130" ht="12" customHeight="1" x14ac:dyDescent="0.2">
      <c r="B26" s="103" t="s">
        <v>126</v>
      </c>
      <c r="C26" s="53"/>
      <c r="D26" s="32"/>
      <c r="E26" s="10"/>
      <c r="F26" s="32"/>
      <c r="G26" s="10"/>
      <c r="H26" s="32"/>
      <c r="I26" s="10"/>
      <c r="J26" s="82"/>
      <c r="K26" s="12"/>
      <c r="L26" s="82"/>
      <c r="M26" s="12"/>
      <c r="N26" s="32"/>
      <c r="O26" s="10"/>
      <c r="P26" s="8"/>
      <c r="Q26" s="12"/>
      <c r="R26" s="8"/>
      <c r="S26" s="12"/>
      <c r="T26" s="8"/>
      <c r="U26" s="12"/>
      <c r="V26" s="8"/>
      <c r="W26" s="12"/>
      <c r="X26" s="8"/>
      <c r="Y26" s="12"/>
      <c r="Z26" s="8"/>
      <c r="AA26" s="12"/>
      <c r="AB26" s="8"/>
      <c r="AC26" s="12"/>
      <c r="AD26" s="8"/>
      <c r="AE26" s="12"/>
      <c r="AF26" s="8"/>
      <c r="AG26" s="12"/>
      <c r="AH26" s="8"/>
      <c r="AI26" s="12"/>
      <c r="AJ26" s="8"/>
      <c r="AK26" s="12"/>
      <c r="AL26" s="8"/>
      <c r="AM26" s="12"/>
      <c r="AN26" s="8"/>
      <c r="AO26" s="192"/>
      <c r="AP26" s="194"/>
      <c r="AQ26" s="192"/>
      <c r="AR26" s="194"/>
      <c r="AS26" s="192"/>
      <c r="AT26" s="194"/>
      <c r="AU26" s="192"/>
      <c r="AV26" s="8"/>
      <c r="AW26" s="12"/>
      <c r="AX26" s="8"/>
      <c r="AY26" s="12"/>
      <c r="AZ26" s="8"/>
      <c r="BA26" s="192"/>
      <c r="BB26" s="8"/>
      <c r="BC26" s="196"/>
      <c r="BD26" s="8"/>
      <c r="BE26" s="196"/>
      <c r="BF26" s="8"/>
      <c r="BG26" s="192"/>
      <c r="BH26" s="8"/>
      <c r="BI26" s="219"/>
      <c r="BJ26" s="8"/>
      <c r="BK26" s="228"/>
      <c r="BL26" s="8"/>
      <c r="BM26" s="192"/>
      <c r="BN26" s="8"/>
      <c r="BO26" s="219"/>
      <c r="BP26" s="8"/>
      <c r="BQ26" s="192"/>
      <c r="BR26" s="8"/>
      <c r="BS26" s="196"/>
      <c r="BT26" s="8"/>
      <c r="BU26" s="192"/>
      <c r="BV26" s="8"/>
      <c r="BW26" s="192"/>
      <c r="BX26" s="194"/>
      <c r="BY26" s="192"/>
      <c r="BZ26" s="194"/>
      <c r="CA26" s="192"/>
      <c r="CB26" s="194"/>
      <c r="CC26" s="192"/>
      <c r="CD26" s="194"/>
      <c r="CE26" s="192"/>
      <c r="CF26" s="194"/>
      <c r="CG26" s="192"/>
      <c r="CH26" s="194"/>
      <c r="CI26" s="192"/>
      <c r="CJ26" s="194"/>
      <c r="CK26" s="192"/>
      <c r="CL26" s="194"/>
      <c r="CM26" s="192"/>
      <c r="CN26" s="194"/>
      <c r="CO26" s="192"/>
      <c r="CP26" s="194"/>
      <c r="CQ26" s="192"/>
      <c r="CR26" s="194"/>
      <c r="CS26" s="192"/>
      <c r="CT26" s="194"/>
      <c r="CU26" s="192"/>
      <c r="CV26" s="194"/>
      <c r="CW26" s="192"/>
      <c r="CX26" s="194"/>
      <c r="CY26" s="192"/>
      <c r="CZ26" s="194"/>
      <c r="DA26" s="192"/>
      <c r="DB26" s="194"/>
      <c r="DC26" s="192"/>
      <c r="DD26" s="194"/>
      <c r="DE26" s="192"/>
      <c r="DF26" s="194"/>
      <c r="DG26" s="192"/>
      <c r="DH26" s="194"/>
      <c r="DI26" s="192"/>
      <c r="DJ26" s="194"/>
      <c r="DK26" s="192"/>
      <c r="DL26" s="8"/>
      <c r="DM26" s="192"/>
      <c r="DN26" s="216"/>
      <c r="DO26" s="71"/>
      <c r="DP26" s="72"/>
      <c r="DQ26" s="73"/>
      <c r="DR26" s="74"/>
      <c r="DS26" s="75"/>
      <c r="DT26" s="177"/>
      <c r="DU26" s="178"/>
      <c r="DV26" s="202"/>
      <c r="DW26" s="74"/>
      <c r="DX26" s="33"/>
      <c r="DY26" s="204"/>
    </row>
    <row r="27" spans="2:130" ht="12" hidden="1" customHeight="1" x14ac:dyDescent="0.2">
      <c r="B27" s="217" t="s">
        <v>170</v>
      </c>
      <c r="C27" s="53"/>
      <c r="D27" s="32"/>
      <c r="E27" s="10"/>
      <c r="F27" s="32"/>
      <c r="G27" s="10"/>
      <c r="H27" s="32"/>
      <c r="I27" s="10"/>
      <c r="J27" s="241"/>
      <c r="K27" s="12"/>
      <c r="L27" s="241"/>
      <c r="M27" s="12"/>
      <c r="N27" s="32"/>
      <c r="O27" s="10"/>
      <c r="P27" s="8"/>
      <c r="Q27" s="12"/>
      <c r="R27" s="8"/>
      <c r="S27" s="12"/>
      <c r="T27" s="8"/>
      <c r="U27" s="12"/>
      <c r="V27" s="8"/>
      <c r="W27" s="12"/>
      <c r="X27" s="8"/>
      <c r="Y27" s="12"/>
      <c r="Z27" s="8"/>
      <c r="AA27" s="12"/>
      <c r="AB27" s="8"/>
      <c r="AC27" s="12"/>
      <c r="AD27" s="8"/>
      <c r="AE27" s="12"/>
      <c r="AF27" s="8"/>
      <c r="AG27" s="12"/>
      <c r="AH27" s="8"/>
      <c r="AI27" s="12"/>
      <c r="AJ27" s="8"/>
      <c r="AK27" s="12"/>
      <c r="AL27" s="8"/>
      <c r="AM27" s="12"/>
      <c r="AN27" s="8"/>
      <c r="AO27" s="192"/>
      <c r="AP27" s="194"/>
      <c r="AQ27" s="192"/>
      <c r="AR27" s="194"/>
      <c r="AS27" s="192"/>
      <c r="AT27" s="194"/>
      <c r="AU27" s="192"/>
      <c r="AV27" s="8"/>
      <c r="AW27" s="12"/>
      <c r="AX27" s="8"/>
      <c r="AY27" s="12"/>
      <c r="AZ27" s="8"/>
      <c r="BA27" s="192"/>
      <c r="BB27" s="8"/>
      <c r="BC27" s="196"/>
      <c r="BD27" s="8"/>
      <c r="BE27" s="196"/>
      <c r="BF27" s="8"/>
      <c r="BG27" s="192"/>
      <c r="BH27" s="8"/>
      <c r="BI27" s="219"/>
      <c r="BJ27" s="8"/>
      <c r="BK27" s="228"/>
      <c r="BL27" s="8"/>
      <c r="BM27" s="192"/>
      <c r="BN27" s="8"/>
      <c r="BO27" s="219"/>
      <c r="BP27" s="8"/>
      <c r="BQ27" s="192"/>
      <c r="BR27" s="8"/>
      <c r="BS27" s="196"/>
      <c r="BT27" s="8"/>
      <c r="BU27" s="192"/>
      <c r="BV27" s="8"/>
      <c r="BW27" s="192"/>
      <c r="BX27" s="194"/>
      <c r="BY27" s="192"/>
      <c r="BZ27" s="194"/>
      <c r="CA27" s="192"/>
      <c r="CB27" s="194"/>
      <c r="CC27" s="192"/>
      <c r="CD27" s="194"/>
      <c r="CE27" s="192"/>
      <c r="CF27" s="194"/>
      <c r="CG27" s="192"/>
      <c r="CH27" s="194"/>
      <c r="CI27" s="299"/>
      <c r="CJ27" s="194"/>
      <c r="CK27" s="192"/>
      <c r="CL27" s="194"/>
      <c r="CM27" s="192"/>
      <c r="CN27" s="194"/>
      <c r="CO27" s="192"/>
      <c r="CP27" s="194"/>
      <c r="CQ27" s="192"/>
      <c r="CR27" s="194"/>
      <c r="CS27" s="192"/>
      <c r="CT27" s="194"/>
      <c r="CU27" s="192"/>
      <c r="CV27" s="194"/>
      <c r="CW27" s="192"/>
      <c r="CX27" s="194"/>
      <c r="CY27" s="192"/>
      <c r="CZ27" s="194"/>
      <c r="DA27" s="192"/>
      <c r="DB27" s="194"/>
      <c r="DC27" s="192"/>
      <c r="DD27" s="194"/>
      <c r="DE27" s="192"/>
      <c r="DF27" s="194"/>
      <c r="DG27" s="192"/>
      <c r="DH27" s="194"/>
      <c r="DI27" s="192"/>
      <c r="DJ27" s="194"/>
      <c r="DK27" s="192"/>
      <c r="DL27" s="8"/>
      <c r="DM27" s="192"/>
      <c r="DN27" s="155">
        <f>COUNTA(E27,G27,I27,K27,M27,O27,Q27,S27,U27,W27,Y27,AA27,AC27,AE27,AG27,AI27,AK27,AM27,AO27,AQ27,AS27,AU27,AW27,AY27,BA27,BC27,BE27,BG27,BI27,BK27,BM27,BO27,BQ27,BS27,BU27,BW27, BY27,CA27,CC27,CE27,CG27,CI27,CK27,CM27,CO27,CQ27,CS27,CU27,CW27,CY27,DA27,DC27,DE27,DG27,DI27,DK27,DM27, )-1</f>
        <v>0</v>
      </c>
      <c r="DO27" s="72"/>
      <c r="DP27" s="72"/>
      <c r="DQ27" s="73"/>
      <c r="DR27" s="74"/>
      <c r="DS27" s="75"/>
      <c r="DT27" s="177" t="e">
        <f>SUM(E27,G27,I27,K27,M27,O27,Q27,S27,U27,W27,Y27,AA27,AC27,AE27,AG27,AI27,AK27,AM27,AO27,AQ27,AS27,AU27,AW27,AY27,BA27,BC27,BE27,BG27,BI27,BK27,BM27,BO27,BQ27,BS27,BU27,BW27,BY27,CA27,CC27,CE27,CG27,CI27,CK27,CM27,CO27,CQ27,,CS27,CU27,CW27,CY27,DA27,DC27,DE27,DG27,DI27,DK27,DM27,)/DN27</f>
        <v>#DIV/0!</v>
      </c>
      <c r="DU27" s="178" t="e">
        <f>(DQ27+DS27)/DN27</f>
        <v>#DIV/0!</v>
      </c>
      <c r="DV27" s="202">
        <f t="shared" ref="DV27" si="9">F27-C27</f>
        <v>0</v>
      </c>
      <c r="DW27" s="172"/>
      <c r="DX27" s="173">
        <f>DW27*0.2</f>
        <v>0</v>
      </c>
      <c r="DY27" s="204" t="e">
        <f xml:space="preserve"> SUM(DX27/DN27)</f>
        <v>#DIV/0!</v>
      </c>
    </row>
    <row r="28" spans="2:130" ht="12" hidden="1" customHeight="1" x14ac:dyDescent="0.2">
      <c r="B28" s="217" t="s">
        <v>167</v>
      </c>
      <c r="C28" s="53"/>
      <c r="D28" s="32"/>
      <c r="E28" s="10"/>
      <c r="F28" s="32"/>
      <c r="G28" s="10"/>
      <c r="H28" s="32"/>
      <c r="I28" s="10"/>
      <c r="J28" s="241"/>
      <c r="K28" s="12"/>
      <c r="L28" s="241"/>
      <c r="M28" s="12"/>
      <c r="N28" s="32"/>
      <c r="O28" s="10"/>
      <c r="P28" s="8"/>
      <c r="Q28" s="12"/>
      <c r="R28" s="8"/>
      <c r="S28" s="12"/>
      <c r="T28" s="8"/>
      <c r="U28" s="12"/>
      <c r="V28" s="8"/>
      <c r="W28" s="12"/>
      <c r="X28" s="8"/>
      <c r="Y28" s="12"/>
      <c r="Z28" s="8"/>
      <c r="AA28" s="12"/>
      <c r="AB28" s="8"/>
      <c r="AC28" s="12"/>
      <c r="AD28" s="8"/>
      <c r="AE28" s="12"/>
      <c r="AF28" s="8"/>
      <c r="AG28" s="12"/>
      <c r="AH28" s="8"/>
      <c r="AI28" s="12"/>
      <c r="AJ28" s="8"/>
      <c r="AK28" s="12"/>
      <c r="AL28" s="8"/>
      <c r="AM28" s="12"/>
      <c r="AN28" s="8"/>
      <c r="AO28" s="192"/>
      <c r="AP28" s="194"/>
      <c r="AQ28" s="192"/>
      <c r="AR28" s="194"/>
      <c r="AS28" s="192"/>
      <c r="AT28" s="194"/>
      <c r="AU28" s="192"/>
      <c r="AV28" s="8"/>
      <c r="AW28" s="12"/>
      <c r="AX28" s="8"/>
      <c r="AY28" s="12"/>
      <c r="AZ28" s="8"/>
      <c r="BA28" s="192"/>
      <c r="BB28" s="8"/>
      <c r="BC28" s="196"/>
      <c r="BD28" s="8"/>
      <c r="BE28" s="196"/>
      <c r="BF28" s="8"/>
      <c r="BG28" s="192"/>
      <c r="BH28" s="8"/>
      <c r="BI28" s="219"/>
      <c r="BJ28" s="8"/>
      <c r="BK28" s="228"/>
      <c r="BL28" s="8"/>
      <c r="BM28" s="192"/>
      <c r="BN28" s="8"/>
      <c r="BO28" s="219"/>
      <c r="BP28" s="8"/>
      <c r="BQ28" s="192"/>
      <c r="BR28" s="8"/>
      <c r="BS28" s="196"/>
      <c r="BT28" s="8"/>
      <c r="BU28" s="192"/>
      <c r="BV28" s="8"/>
      <c r="BW28" s="192"/>
      <c r="BX28" s="194"/>
      <c r="BY28" s="192"/>
      <c r="BZ28" s="194"/>
      <c r="CA28" s="192"/>
      <c r="CB28" s="194"/>
      <c r="CC28" s="192"/>
      <c r="CD28" s="194"/>
      <c r="CE28" s="192"/>
      <c r="CF28" s="194"/>
      <c r="CG28" s="192"/>
      <c r="CH28" s="194"/>
      <c r="CI28" s="299"/>
      <c r="CJ28" s="194"/>
      <c r="CK28" s="192"/>
      <c r="CL28" s="194"/>
      <c r="CM28" s="192"/>
      <c r="CN28" s="194"/>
      <c r="CO28" s="192"/>
      <c r="CP28" s="194"/>
      <c r="CQ28" s="192"/>
      <c r="CR28" s="194"/>
      <c r="CS28" s="192"/>
      <c r="CT28" s="194"/>
      <c r="CU28" s="192"/>
      <c r="CV28" s="194"/>
      <c r="CW28" s="192"/>
      <c r="CX28" s="194"/>
      <c r="CY28" s="192"/>
      <c r="CZ28" s="194"/>
      <c r="DA28" s="192"/>
      <c r="DB28" s="194"/>
      <c r="DC28" s="192"/>
      <c r="DD28" s="194"/>
      <c r="DE28" s="192"/>
      <c r="DF28" s="194"/>
      <c r="DG28" s="192"/>
      <c r="DH28" s="194"/>
      <c r="DI28" s="192"/>
      <c r="DJ28" s="194"/>
      <c r="DK28" s="192"/>
      <c r="DL28" s="8"/>
      <c r="DM28" s="192"/>
      <c r="DN28" s="216"/>
      <c r="DO28" s="72"/>
      <c r="DP28" s="72"/>
      <c r="DQ28" s="73"/>
      <c r="DR28" s="74"/>
      <c r="DS28" s="75"/>
      <c r="DT28" s="177"/>
      <c r="DU28" s="178"/>
      <c r="DV28" s="202"/>
      <c r="DW28" s="74"/>
      <c r="DX28" s="33"/>
      <c r="DY28" s="204"/>
    </row>
    <row r="29" spans="2:130" ht="12" hidden="1" customHeight="1" x14ac:dyDescent="0.2">
      <c r="B29" s="103" t="s">
        <v>118</v>
      </c>
      <c r="C29" s="53"/>
      <c r="D29" s="32"/>
      <c r="E29" s="10"/>
      <c r="F29" s="32"/>
      <c r="G29" s="10"/>
      <c r="H29" s="32"/>
      <c r="I29" s="10"/>
      <c r="J29" s="32"/>
      <c r="K29" s="10"/>
      <c r="L29" s="32"/>
      <c r="M29" s="10"/>
      <c r="N29" s="32"/>
      <c r="O29" s="10"/>
      <c r="P29" s="8"/>
      <c r="Q29" s="12"/>
      <c r="R29" s="8"/>
      <c r="S29" s="12"/>
      <c r="T29" s="82"/>
      <c r="U29" s="12"/>
      <c r="V29" s="82"/>
      <c r="W29" s="12"/>
      <c r="X29" s="82"/>
      <c r="Y29" s="12"/>
      <c r="Z29" s="82"/>
      <c r="AA29" s="12"/>
      <c r="AB29" s="82"/>
      <c r="AC29" s="12"/>
      <c r="AD29" s="82"/>
      <c r="AE29" s="12"/>
      <c r="AF29" s="82"/>
      <c r="AG29" s="12"/>
      <c r="AH29" s="82"/>
      <c r="AI29" s="12"/>
      <c r="AJ29" s="82"/>
      <c r="AK29" s="12"/>
      <c r="AL29" s="82"/>
      <c r="AM29" s="12"/>
      <c r="AN29" s="82"/>
      <c r="AO29" s="192"/>
      <c r="AP29" s="191"/>
      <c r="AQ29" s="192"/>
      <c r="AR29" s="191"/>
      <c r="AS29" s="192"/>
      <c r="AT29" s="191"/>
      <c r="AU29" s="192"/>
      <c r="AV29" s="82"/>
      <c r="AW29" s="12"/>
      <c r="AX29" s="82"/>
      <c r="AY29" s="12"/>
      <c r="AZ29" s="82"/>
      <c r="BA29" s="192"/>
      <c r="BB29" s="82"/>
      <c r="BC29" s="192"/>
      <c r="BD29" s="82"/>
      <c r="BE29" s="192"/>
      <c r="BF29" s="82"/>
      <c r="BG29" s="192"/>
      <c r="BH29" s="82"/>
      <c r="BI29" s="219"/>
      <c r="BJ29" s="82"/>
      <c r="BK29" s="228"/>
      <c r="BL29" s="82"/>
      <c r="BM29" s="192"/>
      <c r="BN29" s="82"/>
      <c r="BO29" s="219"/>
      <c r="BP29" s="82"/>
      <c r="BQ29" s="192"/>
      <c r="BR29" s="82"/>
      <c r="BS29" s="228"/>
      <c r="BT29" s="82"/>
      <c r="BU29" s="192"/>
      <c r="BV29" s="82"/>
      <c r="BW29" s="192"/>
      <c r="BX29" s="82"/>
      <c r="BY29" s="192"/>
      <c r="BZ29" s="82"/>
      <c r="CA29" s="192"/>
      <c r="CB29" s="82"/>
      <c r="CC29" s="192"/>
      <c r="CD29" s="82"/>
      <c r="CE29" s="192"/>
      <c r="CF29" s="82"/>
      <c r="CG29" s="192"/>
      <c r="CH29" s="82"/>
      <c r="CI29" s="4"/>
      <c r="CJ29" s="82"/>
      <c r="CK29" s="192"/>
      <c r="CL29" s="82"/>
      <c r="CM29" s="192"/>
      <c r="CN29" s="82"/>
      <c r="CO29" s="192"/>
      <c r="CP29" s="82"/>
      <c r="CQ29" s="192"/>
      <c r="CR29" s="82"/>
      <c r="CS29" s="192"/>
      <c r="CT29" s="191"/>
      <c r="CU29" s="192"/>
      <c r="CV29" s="82"/>
      <c r="CW29" s="192"/>
      <c r="CX29" s="82"/>
      <c r="CY29" s="192"/>
      <c r="CZ29" s="191"/>
      <c r="DA29" s="192"/>
      <c r="DB29" s="191"/>
      <c r="DC29" s="192"/>
      <c r="DD29" s="191"/>
      <c r="DE29" s="192"/>
      <c r="DF29" s="191"/>
      <c r="DG29" s="192"/>
      <c r="DH29" s="191"/>
      <c r="DI29" s="192"/>
      <c r="DJ29" s="191"/>
      <c r="DK29" s="192"/>
      <c r="DL29" s="8"/>
      <c r="DM29" s="192"/>
      <c r="DN29" s="155">
        <f>COUNTA(E29,G29,I29,M29,O29,Q29,S29,U29,W29,Y29,AA29,AC29,AE29,AG29,AI29,AK29,AM29,AO29,AQ29,AS29,AU29,AW29,AY29,BA29,BC29,BE29,BG29,BI29,BK29,BM29,BO29,BQ29,BS29,BU29,BW29, BY29,CA29,CC29,CE29,CG29,CI31,CK29,CM29,CO29,CQ29,CS29,CU29,CW29,CY29,DA29,DC29,DE29,DG29,DI29,DK29,DM29, )-1</f>
        <v>0</v>
      </c>
      <c r="DO29" s="9"/>
      <c r="DP29" s="9"/>
      <c r="DQ29" s="27"/>
      <c r="DR29" s="32"/>
      <c r="DS29" s="33"/>
      <c r="DT29" s="177" t="e">
        <f>SUM(E29,G29,I29,M29,O29,Q29,S29,U29,W29,Y29,AA29,AC29,AE29,AG29,AI29,AK29,AM29,AO29,AQ29,AS29,AU29,AW29,AY29,BA29,BC29,BE29,BG29,BI29,BK29,BM29,BO29,BQ29,BS29,BU29,BW29,BY29,CA29,CC29,CE29,CG29,CI31,CK29,CO29,CQ29,,CS29,CU29,CW29,CY29,DA29,DC29,DE29,DI29,DK29,DM29,)/DN29</f>
        <v>#DIV/0!</v>
      </c>
      <c r="DU29" s="178" t="e">
        <f>(DQ29+DS29)/DN29</f>
        <v>#DIV/0!</v>
      </c>
      <c r="DV29" s="202">
        <f t="shared" ref="DV29" si="10">F29-C29</f>
        <v>0</v>
      </c>
      <c r="DW29" s="32"/>
      <c r="DX29" s="230">
        <f>DW29*0.2</f>
        <v>0</v>
      </c>
      <c r="DY29" s="204" t="e">
        <f xml:space="preserve"> SUM(DX29/DN29)</f>
        <v>#DIV/0!</v>
      </c>
    </row>
    <row r="30" spans="2:130" ht="12" hidden="1" customHeight="1" x14ac:dyDescent="0.2">
      <c r="B30" s="103" t="s">
        <v>131</v>
      </c>
      <c r="C30" s="53"/>
      <c r="D30" s="32"/>
      <c r="E30" s="10"/>
      <c r="F30" s="32"/>
      <c r="G30" s="10"/>
      <c r="H30" s="32"/>
      <c r="I30" s="10"/>
      <c r="J30" s="32"/>
      <c r="K30" s="10"/>
      <c r="L30" s="32"/>
      <c r="M30" s="10"/>
      <c r="N30" s="241"/>
      <c r="O30" s="10"/>
      <c r="P30" s="82"/>
      <c r="Q30" s="12"/>
      <c r="R30" s="82"/>
      <c r="S30" s="12"/>
      <c r="T30" s="82"/>
      <c r="U30" s="12"/>
      <c r="V30" s="82"/>
      <c r="W30" s="12"/>
      <c r="X30" s="82"/>
      <c r="Y30" s="12"/>
      <c r="Z30" s="82"/>
      <c r="AA30" s="12"/>
      <c r="AB30" s="82"/>
      <c r="AC30" s="12"/>
      <c r="AD30" s="82"/>
      <c r="AE30" s="12"/>
      <c r="AF30" s="82"/>
      <c r="AG30" s="12"/>
      <c r="AH30" s="82"/>
      <c r="AI30" s="12"/>
      <c r="AJ30" s="82"/>
      <c r="AK30" s="12"/>
      <c r="AL30" s="82"/>
      <c r="AM30" s="12"/>
      <c r="AN30" s="82"/>
      <c r="AO30" s="192"/>
      <c r="AP30" s="191"/>
      <c r="AQ30" s="192"/>
      <c r="AR30" s="191"/>
      <c r="AS30" s="192"/>
      <c r="AT30" s="191"/>
      <c r="AU30" s="192"/>
      <c r="AV30" s="82"/>
      <c r="AW30" s="12"/>
      <c r="AX30" s="82"/>
      <c r="AY30" s="12"/>
      <c r="AZ30" s="82"/>
      <c r="BA30" s="192"/>
      <c r="BB30" s="82"/>
      <c r="BC30" s="192"/>
      <c r="BD30" s="191"/>
      <c r="BE30" s="192"/>
      <c r="BF30" s="191"/>
      <c r="BG30" s="192"/>
      <c r="BH30" s="191"/>
      <c r="BI30" s="219"/>
      <c r="BJ30" s="191"/>
      <c r="BK30" s="228"/>
      <c r="BL30" s="191"/>
      <c r="BM30" s="192"/>
      <c r="BN30" s="191"/>
      <c r="BO30" s="219"/>
      <c r="BP30" s="191"/>
      <c r="BQ30" s="192"/>
      <c r="BR30" s="191"/>
      <c r="BS30" s="228"/>
      <c r="BT30" s="191"/>
      <c r="BU30" s="192"/>
      <c r="BV30" s="191"/>
      <c r="BW30" s="192"/>
      <c r="BX30" s="191"/>
      <c r="BY30" s="192"/>
      <c r="BZ30" s="191"/>
      <c r="CA30" s="192"/>
      <c r="CB30" s="191"/>
      <c r="CC30" s="192"/>
      <c r="CD30" s="191"/>
      <c r="CE30" s="192"/>
      <c r="CF30" s="191"/>
      <c r="CG30" s="192"/>
      <c r="CH30" s="191"/>
      <c r="CI30" s="192"/>
      <c r="CJ30" s="191"/>
      <c r="CK30" s="192"/>
      <c r="CL30" s="191"/>
      <c r="CM30" s="192"/>
      <c r="CN30" s="191"/>
      <c r="CO30" s="192"/>
      <c r="CP30" s="191"/>
      <c r="CQ30" s="192"/>
      <c r="CR30" s="191"/>
      <c r="CS30" s="192"/>
      <c r="CT30" s="191"/>
      <c r="CU30" s="192"/>
      <c r="CV30" s="191"/>
      <c r="CW30" s="192"/>
      <c r="CX30" s="191"/>
      <c r="CY30" s="192"/>
      <c r="CZ30" s="191"/>
      <c r="DA30" s="192"/>
      <c r="DB30" s="191"/>
      <c r="DC30" s="192"/>
      <c r="DD30" s="191"/>
      <c r="DE30" s="192"/>
      <c r="DF30" s="191"/>
      <c r="DG30" s="192"/>
      <c r="DH30" s="191"/>
      <c r="DI30" s="192"/>
      <c r="DJ30" s="191"/>
      <c r="DK30" s="192"/>
      <c r="DL30" s="82"/>
      <c r="DM30" s="192"/>
      <c r="DN30" s="155"/>
      <c r="DO30" s="9"/>
      <c r="DP30" s="9"/>
      <c r="DQ30" s="27"/>
      <c r="DR30" s="32"/>
      <c r="DS30" s="33"/>
      <c r="DT30" s="149"/>
      <c r="DU30" s="168"/>
      <c r="DV30" s="202"/>
      <c r="DW30" s="32"/>
      <c r="DX30" s="33"/>
      <c r="DY30" s="206"/>
    </row>
    <row r="31" spans="2:130" ht="12.75" customHeight="1" x14ac:dyDescent="0.2">
      <c r="B31" s="103" t="s">
        <v>77</v>
      </c>
      <c r="C31" s="53">
        <v>15</v>
      </c>
      <c r="D31" s="32">
        <v>15</v>
      </c>
      <c r="E31" s="302">
        <v>38</v>
      </c>
      <c r="F31" s="201">
        <v>14</v>
      </c>
      <c r="G31" s="10"/>
      <c r="H31" s="32"/>
      <c r="I31" s="10"/>
      <c r="J31" s="32"/>
      <c r="K31" s="10"/>
      <c r="L31" s="32"/>
      <c r="M31" s="10"/>
      <c r="N31" s="241"/>
      <c r="O31" s="10"/>
      <c r="P31" s="82"/>
      <c r="Q31" s="12"/>
      <c r="R31" s="82"/>
      <c r="S31" s="12"/>
      <c r="T31" s="82"/>
      <c r="U31" s="12"/>
      <c r="V31" s="82"/>
      <c r="W31" s="12"/>
      <c r="X31" s="82"/>
      <c r="Y31" s="12"/>
      <c r="Z31" s="82"/>
      <c r="AA31" s="12"/>
      <c r="AB31" s="82"/>
      <c r="AC31" s="12"/>
      <c r="AD31" s="82"/>
      <c r="AE31" s="12"/>
      <c r="AF31" s="82"/>
      <c r="AG31" s="12"/>
      <c r="AH31" s="82"/>
      <c r="AI31" s="12"/>
      <c r="AJ31" s="82"/>
      <c r="AK31" s="12"/>
      <c r="AL31" s="82"/>
      <c r="AM31" s="12"/>
      <c r="AN31" s="82"/>
      <c r="AO31" s="192"/>
      <c r="AP31" s="191"/>
      <c r="AQ31" s="192"/>
      <c r="AR31" s="191"/>
      <c r="AS31" s="192"/>
      <c r="AT31" s="191"/>
      <c r="AU31" s="192"/>
      <c r="AV31" s="82"/>
      <c r="AW31" s="12"/>
      <c r="AX31" s="82"/>
      <c r="AY31" s="12"/>
      <c r="AZ31" s="82"/>
      <c r="BA31" s="192"/>
      <c r="BB31" s="82"/>
      <c r="BC31" s="192"/>
      <c r="BD31" s="191"/>
      <c r="BE31" s="192"/>
      <c r="BF31" s="191"/>
      <c r="BG31" s="192"/>
      <c r="BH31" s="191"/>
      <c r="BI31" s="219"/>
      <c r="BJ31" s="191"/>
      <c r="BK31" s="228"/>
      <c r="BL31" s="191"/>
      <c r="BM31" s="192"/>
      <c r="BN31" s="191"/>
      <c r="BO31" s="219"/>
      <c r="BP31" s="191"/>
      <c r="BQ31" s="192"/>
      <c r="BR31" s="191"/>
      <c r="BS31" s="228"/>
      <c r="BT31" s="191"/>
      <c r="BU31" s="192"/>
      <c r="BV31" s="191"/>
      <c r="BW31" s="192"/>
      <c r="BX31" s="191"/>
      <c r="BY31" s="192"/>
      <c r="BZ31" s="191"/>
      <c r="CA31" s="192"/>
      <c r="CB31" s="191"/>
      <c r="CC31" s="192"/>
      <c r="CD31" s="191"/>
      <c r="CE31" s="192"/>
      <c r="CF31" s="191"/>
      <c r="CG31" s="192"/>
      <c r="CH31" s="191"/>
      <c r="CI31" s="192"/>
      <c r="CJ31" s="191"/>
      <c r="CK31" s="192"/>
      <c r="CL31" s="191"/>
      <c r="CM31" s="192"/>
      <c r="CN31" s="191"/>
      <c r="CO31" s="192"/>
      <c r="CP31" s="191"/>
      <c r="CQ31" s="192"/>
      <c r="CR31" s="191"/>
      <c r="CS31" s="192"/>
      <c r="CT31" s="191"/>
      <c r="CU31" s="192"/>
      <c r="CV31" s="191"/>
      <c r="CW31" s="192"/>
      <c r="CX31" s="191"/>
      <c r="CY31" s="192"/>
      <c r="CZ31" s="191"/>
      <c r="DA31" s="192"/>
      <c r="DB31" s="191"/>
      <c r="DC31" s="192"/>
      <c r="DD31" s="191"/>
      <c r="DE31" s="192"/>
      <c r="DF31" s="191"/>
      <c r="DG31" s="192"/>
      <c r="DH31" s="191"/>
      <c r="DI31" s="192"/>
      <c r="DJ31" s="191"/>
      <c r="DK31" s="192"/>
      <c r="DL31" s="82"/>
      <c r="DM31" s="192"/>
      <c r="DN31" s="155">
        <f>COUNTA(E31,G31,I31,K31,M31,O31,Q31,S31,U31,W31,Y31,AA31,AC31,AE31,AG31,AI31,AK31,AM31,AO31,AQ31,AS31,AU31,AW31,AY31,BA31,BC31,BE31,BG31,BI31,BK31,BM31,BO31,BQ31,BS31,BU31,BW31, BY31,CA31,CC31,CE31,CG31,CI31,CK31,CM31,CO31,CQ31,CS31,CU31,CW31,CY31,DA31,DC31,DE31,DG31,DI31,DK31,DM31, )-1</f>
        <v>1</v>
      </c>
      <c r="DO31" s="9"/>
      <c r="DP31" s="9">
        <v>1</v>
      </c>
      <c r="DQ31" s="288">
        <v>1.5</v>
      </c>
      <c r="DR31" s="32"/>
      <c r="DS31" s="33"/>
      <c r="DT31" s="177">
        <f>SUM(E31,G31,I31,M31,O31,Q31,S31,U31,W31,Y31,AA31,AC31,AE31,AG31,AI31,AK31,AM31,AO31,AQ31,AS31,AU31,AW31,AY31,BA31,BC31,BE31,BG31,BI31,BK31,BM31,BO31,BQ31,BS31,BU31,BW31,BY31,CA31,CC31,CE31,CG31,CI31,CK31,CO31,CQ31,,CS31,CU31,CW31,CY31,DA31,DC31,DE31,DI31,DK31,DM31,)/DN31</f>
        <v>38</v>
      </c>
      <c r="DU31" s="168">
        <f>DQ31/DN31</f>
        <v>1.5</v>
      </c>
      <c r="DV31" s="202">
        <f t="shared" ref="DV31" si="11">F31-C31</f>
        <v>-1</v>
      </c>
      <c r="DW31" s="32"/>
      <c r="DX31" s="230">
        <f>DW31*0.2</f>
        <v>0</v>
      </c>
      <c r="DY31" s="204">
        <f xml:space="preserve"> SUM(DX31/DN31)</f>
        <v>0</v>
      </c>
    </row>
    <row r="32" spans="2:130" ht="12" customHeight="1" x14ac:dyDescent="0.2">
      <c r="B32" s="103" t="s">
        <v>127</v>
      </c>
      <c r="C32" s="53"/>
      <c r="D32" s="32"/>
      <c r="E32" s="10"/>
      <c r="F32" s="32"/>
      <c r="G32" s="10"/>
      <c r="H32" s="32"/>
      <c r="I32" s="10"/>
      <c r="J32" s="32"/>
      <c r="K32" s="10"/>
      <c r="L32" s="32"/>
      <c r="M32" s="10"/>
      <c r="N32" s="241"/>
      <c r="O32" s="10"/>
      <c r="P32" s="82"/>
      <c r="Q32" s="12"/>
      <c r="R32" s="82"/>
      <c r="S32" s="12"/>
      <c r="T32" s="82"/>
      <c r="U32" s="12"/>
      <c r="V32" s="82"/>
      <c r="W32" s="12"/>
      <c r="X32" s="82"/>
      <c r="Y32" s="12"/>
      <c r="Z32" s="82"/>
      <c r="AA32" s="12"/>
      <c r="AB32" s="82"/>
      <c r="AC32" s="12"/>
      <c r="AD32" s="82"/>
      <c r="AE32" s="12"/>
      <c r="AF32" s="82"/>
      <c r="AG32" s="12"/>
      <c r="AH32" s="82"/>
      <c r="AI32" s="12"/>
      <c r="AJ32" s="82"/>
      <c r="AK32" s="12"/>
      <c r="AL32" s="82"/>
      <c r="AM32" s="12"/>
      <c r="AN32" s="82"/>
      <c r="AO32" s="192"/>
      <c r="AP32" s="191"/>
      <c r="AQ32" s="192"/>
      <c r="AR32" s="191"/>
      <c r="AS32" s="192"/>
      <c r="AT32" s="191"/>
      <c r="AU32" s="192"/>
      <c r="AV32" s="82"/>
      <c r="AW32" s="12"/>
      <c r="AX32" s="82"/>
      <c r="AY32" s="12"/>
      <c r="AZ32" s="82"/>
      <c r="BA32" s="192"/>
      <c r="BB32" s="82"/>
      <c r="BC32" s="192"/>
      <c r="BD32" s="191"/>
      <c r="BE32" s="192"/>
      <c r="BF32" s="191"/>
      <c r="BG32" s="192"/>
      <c r="BH32" s="191"/>
      <c r="BI32" s="219"/>
      <c r="BJ32" s="191"/>
      <c r="BK32" s="228"/>
      <c r="BL32" s="191"/>
      <c r="BM32" s="192"/>
      <c r="BN32" s="191"/>
      <c r="BO32" s="219"/>
      <c r="BP32" s="191"/>
      <c r="BQ32" s="192"/>
      <c r="BR32" s="191"/>
      <c r="BS32" s="222"/>
      <c r="BT32" s="191"/>
      <c r="BU32" s="192"/>
      <c r="BV32" s="191"/>
      <c r="BW32" s="192"/>
      <c r="BX32" s="191"/>
      <c r="BY32" s="192"/>
      <c r="BZ32" s="191"/>
      <c r="CA32" s="192"/>
      <c r="CB32" s="191"/>
      <c r="CC32" s="192"/>
      <c r="CD32" s="191"/>
      <c r="CE32" s="192"/>
      <c r="CF32" s="191"/>
      <c r="CG32" s="192"/>
      <c r="CH32" s="191"/>
      <c r="CI32" s="192"/>
      <c r="CJ32" s="191"/>
      <c r="CK32" s="192"/>
      <c r="CL32" s="191"/>
      <c r="CM32" s="192"/>
      <c r="CN32" s="191"/>
      <c r="CO32" s="192"/>
      <c r="CP32" s="191"/>
      <c r="CQ32" s="192"/>
      <c r="CR32" s="191"/>
      <c r="CS32" s="192"/>
      <c r="CT32" s="191"/>
      <c r="CU32" s="192"/>
      <c r="CV32" s="191"/>
      <c r="CW32" s="192"/>
      <c r="CX32" s="191"/>
      <c r="CY32" s="192"/>
      <c r="CZ32" s="191"/>
      <c r="DA32" s="192"/>
      <c r="DB32" s="191"/>
      <c r="DC32" s="192"/>
      <c r="DD32" s="191"/>
      <c r="DE32" s="192"/>
      <c r="DF32" s="191"/>
      <c r="DG32" s="192"/>
      <c r="DH32" s="191"/>
      <c r="DI32" s="192"/>
      <c r="DJ32" s="191"/>
      <c r="DK32" s="192"/>
      <c r="DL32" s="82"/>
      <c r="DM32" s="192"/>
      <c r="DN32" s="155"/>
      <c r="DO32" s="9"/>
      <c r="DP32" s="9"/>
      <c r="DQ32" s="27"/>
      <c r="DR32" s="32"/>
      <c r="DS32" s="33"/>
      <c r="DT32" s="29"/>
      <c r="DU32" s="168"/>
      <c r="DV32" s="202"/>
      <c r="DW32" s="32"/>
      <c r="DX32" s="33"/>
      <c r="DY32" s="205"/>
    </row>
    <row r="33" spans="2:262" ht="12" customHeight="1" x14ac:dyDescent="0.2">
      <c r="B33" s="103" t="s">
        <v>151</v>
      </c>
      <c r="C33" s="53">
        <v>15</v>
      </c>
      <c r="D33" s="32">
        <v>15</v>
      </c>
      <c r="E33" s="10">
        <v>36</v>
      </c>
      <c r="F33" s="32">
        <v>15</v>
      </c>
      <c r="G33" s="10"/>
      <c r="H33" s="32"/>
      <c r="I33" s="10"/>
      <c r="J33" s="32"/>
      <c r="K33" s="10"/>
      <c r="L33" s="32"/>
      <c r="M33" s="10"/>
      <c r="N33" s="241"/>
      <c r="O33" s="10"/>
      <c r="P33" s="82"/>
      <c r="Q33" s="12"/>
      <c r="R33" s="82"/>
      <c r="S33" s="12"/>
      <c r="T33" s="82"/>
      <c r="U33" s="12"/>
      <c r="V33" s="82"/>
      <c r="W33" s="12"/>
      <c r="X33" s="82"/>
      <c r="Y33" s="12"/>
      <c r="Z33" s="82"/>
      <c r="AA33" s="12"/>
      <c r="AB33" s="82"/>
      <c r="AC33" s="12"/>
      <c r="AD33" s="82"/>
      <c r="AE33" s="12"/>
      <c r="AF33" s="82"/>
      <c r="AG33" s="12"/>
      <c r="AH33" s="82"/>
      <c r="AI33" s="12"/>
      <c r="AJ33" s="82"/>
      <c r="AK33" s="12"/>
      <c r="AL33" s="82"/>
      <c r="AM33" s="12"/>
      <c r="AN33" s="82"/>
      <c r="AO33" s="192"/>
      <c r="AP33" s="191"/>
      <c r="AQ33" s="192"/>
      <c r="AR33" s="191"/>
      <c r="AS33" s="192"/>
      <c r="AT33" s="191"/>
      <c r="AU33" s="192"/>
      <c r="AV33" s="82"/>
      <c r="AW33" s="12"/>
      <c r="AX33" s="82"/>
      <c r="AY33" s="12"/>
      <c r="AZ33" s="82"/>
      <c r="BA33" s="192"/>
      <c r="BB33" s="82"/>
      <c r="BC33" s="192"/>
      <c r="BD33" s="82"/>
      <c r="BE33" s="192"/>
      <c r="BF33" s="191"/>
      <c r="BG33" s="192"/>
      <c r="BH33" s="191"/>
      <c r="BI33" s="219"/>
      <c r="BJ33" s="191"/>
      <c r="BK33" s="228"/>
      <c r="BL33" s="191"/>
      <c r="BM33" s="192"/>
      <c r="BN33" s="191"/>
      <c r="BO33" s="219"/>
      <c r="BP33" s="191"/>
      <c r="BQ33" s="192"/>
      <c r="BR33" s="191"/>
      <c r="BS33" s="192"/>
      <c r="BT33" s="191"/>
      <c r="BU33" s="192"/>
      <c r="BV33" s="191"/>
      <c r="BW33" s="192"/>
      <c r="BX33" s="191"/>
      <c r="BY33" s="192"/>
      <c r="BZ33" s="191"/>
      <c r="CA33" s="192"/>
      <c r="CB33" s="191"/>
      <c r="CC33" s="192"/>
      <c r="CD33" s="191"/>
      <c r="CE33" s="192"/>
      <c r="CF33" s="191"/>
      <c r="CG33" s="192"/>
      <c r="CH33" s="191"/>
      <c r="CI33" s="192"/>
      <c r="CJ33" s="191"/>
      <c r="CK33" s="192"/>
      <c r="CL33" s="191"/>
      <c r="CM33" s="192"/>
      <c r="CN33" s="191"/>
      <c r="CO33" s="192"/>
      <c r="CP33" s="191"/>
      <c r="CQ33" s="192"/>
      <c r="CR33" s="191"/>
      <c r="CS33" s="192"/>
      <c r="CT33" s="191"/>
      <c r="CU33" s="192"/>
      <c r="CV33" s="191"/>
      <c r="CW33" s="192"/>
      <c r="CX33" s="191"/>
      <c r="CY33" s="192"/>
      <c r="CZ33" s="191"/>
      <c r="DA33" s="192"/>
      <c r="DB33" s="191"/>
      <c r="DC33" s="192"/>
      <c r="DD33" s="191"/>
      <c r="DE33" s="192"/>
      <c r="DF33" s="191"/>
      <c r="DG33" s="192"/>
      <c r="DH33" s="191"/>
      <c r="DI33" s="192"/>
      <c r="DJ33" s="191"/>
      <c r="DK33" s="192"/>
      <c r="DL33" s="82"/>
      <c r="DM33" s="192"/>
      <c r="DN33" s="155">
        <f>COUNTA(E33,G33,I33,K33,M33,O33,Q33,S33,U33,W33,Y33,AA33,AC33,AE33,AG33,AI33,AK33,AM33,AO33,AQ33,AS33,AU33,AW33,AY33,BA33,BC33,BE33,BG33,BI33,BK33,BM33,BO33,BQ33,BS33,BU33,BW33, BY33,CA33,CC33,CE33,CG33,CI33,CK33,CM33,CO33,CQ33,CS33,CU33,CW33,CY33,DA33,DC33,DE33,DG33,DI33,DK33,DM33, )-1</f>
        <v>1</v>
      </c>
      <c r="DO33" s="9"/>
      <c r="DP33" s="9"/>
      <c r="DQ33" s="231"/>
      <c r="DR33" s="32"/>
      <c r="DS33" s="33"/>
      <c r="DT33" s="177">
        <f>SUM(E33,G33,I33,M33,O33,Q33,S33,U33,W33,Y33,AA33,AC33,AE33,AG33,AI33,AK33,AM33,AO33,AQ33,AS33,AU33,AW33,AY33,BA33,BC33,BE33,BG33,BI33,BK33,BM33,BO33,BQ33,BS33,BU33,BW33,BY33,CA33,CC33,CE33,CG33,CI33,CK33,CO33,CQ33,,CS33,CU33,CW33,CY33,DA33,DC33,DE33,DI33,DK33,DM33,)/DN33</f>
        <v>36</v>
      </c>
      <c r="DU33" s="168">
        <f>DQ33/DN33</f>
        <v>0</v>
      </c>
      <c r="DV33" s="202">
        <f t="shared" ref="DV33" si="12">F33-C33</f>
        <v>0</v>
      </c>
      <c r="DW33" s="32"/>
      <c r="DX33" s="230">
        <f>DW33*0.2</f>
        <v>0</v>
      </c>
      <c r="DY33" s="204">
        <f xml:space="preserve"> SUM(DX33/DN33)</f>
        <v>0</v>
      </c>
    </row>
    <row r="34" spans="2:262" ht="12" customHeight="1" x14ac:dyDescent="0.2">
      <c r="B34" s="103" t="s">
        <v>149</v>
      </c>
      <c r="C34" s="53"/>
      <c r="D34" s="32"/>
      <c r="E34" s="10"/>
      <c r="F34" s="32"/>
      <c r="G34" s="10"/>
      <c r="H34" s="82"/>
      <c r="I34" s="12"/>
      <c r="J34" s="241"/>
      <c r="K34" s="10"/>
      <c r="L34" s="241"/>
      <c r="M34" s="10"/>
      <c r="N34" s="241"/>
      <c r="O34" s="10"/>
      <c r="P34" s="82"/>
      <c r="Q34" s="12"/>
      <c r="R34" s="82"/>
      <c r="S34" s="12"/>
      <c r="T34" s="82"/>
      <c r="U34" s="12"/>
      <c r="V34" s="82"/>
      <c r="W34" s="12"/>
      <c r="X34" s="82"/>
      <c r="Y34" s="12"/>
      <c r="Z34" s="82"/>
      <c r="AA34" s="12"/>
      <c r="AB34" s="82"/>
      <c r="AC34" s="12"/>
      <c r="AD34" s="82"/>
      <c r="AE34" s="12"/>
      <c r="AF34" s="82"/>
      <c r="AG34" s="12"/>
      <c r="AH34" s="82"/>
      <c r="AI34" s="12"/>
      <c r="AJ34" s="82"/>
      <c r="AK34" s="12"/>
      <c r="AL34" s="82"/>
      <c r="AM34" s="12"/>
      <c r="AN34" s="82"/>
      <c r="AO34" s="192"/>
      <c r="AP34" s="191"/>
      <c r="AQ34" s="192"/>
      <c r="AR34" s="191"/>
      <c r="AS34" s="192"/>
      <c r="AT34" s="191"/>
      <c r="AU34" s="192"/>
      <c r="AV34" s="82"/>
      <c r="AW34" s="12"/>
      <c r="AX34" s="82"/>
      <c r="AY34" s="12"/>
      <c r="AZ34" s="82"/>
      <c r="BA34" s="192"/>
      <c r="BB34" s="82"/>
      <c r="BC34" s="192"/>
      <c r="BD34" s="82"/>
      <c r="BE34" s="192"/>
      <c r="BF34" s="191"/>
      <c r="BG34" s="192"/>
      <c r="BH34" s="191"/>
      <c r="BI34" s="219"/>
      <c r="BJ34" s="191"/>
      <c r="BK34" s="228"/>
      <c r="BL34" s="191"/>
      <c r="BM34" s="192"/>
      <c r="BN34" s="191"/>
      <c r="BO34" s="219"/>
      <c r="BP34" s="191"/>
      <c r="BQ34" s="192"/>
      <c r="BR34" s="191"/>
      <c r="BS34" s="192"/>
      <c r="BT34" s="191"/>
      <c r="BU34" s="192"/>
      <c r="BV34" s="191"/>
      <c r="BW34" s="192"/>
      <c r="BX34" s="191"/>
      <c r="BY34" s="192"/>
      <c r="BZ34" s="191"/>
      <c r="CA34" s="192"/>
      <c r="CB34" s="191"/>
      <c r="CC34" s="192"/>
      <c r="CD34" s="191"/>
      <c r="CE34" s="192"/>
      <c r="CF34" s="191"/>
      <c r="CG34" s="192"/>
      <c r="CH34" s="191"/>
      <c r="CI34" s="192"/>
      <c r="CJ34" s="191"/>
      <c r="CK34" s="192"/>
      <c r="CL34" s="191"/>
      <c r="CM34" s="192"/>
      <c r="CN34" s="191"/>
      <c r="CO34" s="192"/>
      <c r="CP34" s="191"/>
      <c r="CQ34" s="192"/>
      <c r="CR34" s="191"/>
      <c r="CS34" s="192"/>
      <c r="CT34" s="191"/>
      <c r="CU34" s="192"/>
      <c r="CV34" s="191"/>
      <c r="CW34" s="192"/>
      <c r="CX34" s="191"/>
      <c r="CY34" s="192"/>
      <c r="CZ34" s="191"/>
      <c r="DA34" s="192"/>
      <c r="DB34" s="191"/>
      <c r="DC34" s="192"/>
      <c r="DD34" s="191"/>
      <c r="DE34" s="192"/>
      <c r="DF34" s="191"/>
      <c r="DG34" s="192"/>
      <c r="DH34" s="191"/>
      <c r="DI34" s="192"/>
      <c r="DJ34" s="191"/>
      <c r="DK34" s="192"/>
      <c r="DL34" s="82"/>
      <c r="DM34" s="192"/>
      <c r="DN34" s="155"/>
      <c r="DO34" s="9"/>
      <c r="DP34" s="9"/>
      <c r="DQ34" s="27"/>
      <c r="DR34" s="32"/>
      <c r="DS34" s="33"/>
      <c r="DT34" s="29"/>
      <c r="DU34" s="168"/>
      <c r="DV34" s="202"/>
      <c r="DW34" s="32"/>
      <c r="DX34" s="33"/>
      <c r="DY34" s="205"/>
    </row>
    <row r="35" spans="2:262" s="24" customFormat="1" ht="12" hidden="1" customHeight="1" x14ac:dyDescent="0.2">
      <c r="B35" s="103" t="s">
        <v>137</v>
      </c>
      <c r="C35" s="53"/>
      <c r="D35" s="32"/>
      <c r="E35" s="10"/>
      <c r="F35" s="32"/>
      <c r="G35" s="10"/>
      <c r="H35" s="8"/>
      <c r="I35" s="12"/>
      <c r="J35" s="32"/>
      <c r="K35" s="10"/>
      <c r="L35" s="32"/>
      <c r="M35" s="10"/>
      <c r="N35" s="32"/>
      <c r="O35" s="10"/>
      <c r="P35" s="8"/>
      <c r="Q35" s="12"/>
      <c r="R35" s="8"/>
      <c r="S35" s="12"/>
      <c r="T35" s="8"/>
      <c r="U35" s="12"/>
      <c r="V35" s="8"/>
      <c r="W35" s="12"/>
      <c r="X35" s="8"/>
      <c r="Y35" s="12"/>
      <c r="Z35" s="8"/>
      <c r="AA35" s="12"/>
      <c r="AB35" s="8"/>
      <c r="AC35" s="12"/>
      <c r="AD35" s="8"/>
      <c r="AE35" s="12"/>
      <c r="AF35" s="8"/>
      <c r="AG35" s="12"/>
      <c r="AH35" s="8"/>
      <c r="AI35" s="12"/>
      <c r="AJ35" s="8"/>
      <c r="AK35" s="12"/>
      <c r="AL35" s="8"/>
      <c r="AM35" s="12"/>
      <c r="AN35" s="8"/>
      <c r="AO35" s="192"/>
      <c r="AP35" s="194"/>
      <c r="AQ35" s="192"/>
      <c r="AR35" s="194"/>
      <c r="AS35" s="192"/>
      <c r="AT35" s="194"/>
      <c r="AU35" s="192"/>
      <c r="AV35" s="8"/>
      <c r="AW35" s="12"/>
      <c r="AX35" s="8"/>
      <c r="AY35" s="12"/>
      <c r="AZ35" s="8"/>
      <c r="BA35" s="192"/>
      <c r="BB35" s="8"/>
      <c r="BC35" s="196"/>
      <c r="BD35" s="8"/>
      <c r="BE35" s="196"/>
      <c r="BF35" s="8"/>
      <c r="BG35" s="192"/>
      <c r="BH35" s="8"/>
      <c r="BI35" s="219"/>
      <c r="BJ35" s="8"/>
      <c r="BK35" s="228"/>
      <c r="BL35" s="8"/>
      <c r="BM35" s="192"/>
      <c r="BN35" s="8"/>
      <c r="BO35" s="219"/>
      <c r="BP35" s="8"/>
      <c r="BQ35" s="192"/>
      <c r="BR35" s="8"/>
      <c r="BS35" s="192"/>
      <c r="BT35" s="8"/>
      <c r="BU35" s="192"/>
      <c r="BV35" s="8"/>
      <c r="BW35" s="192"/>
      <c r="BX35" s="194"/>
      <c r="BY35" s="192"/>
      <c r="BZ35" s="194"/>
      <c r="CA35" s="192"/>
      <c r="CB35" s="194"/>
      <c r="CC35" s="192"/>
      <c r="CD35" s="194"/>
      <c r="CE35" s="192"/>
      <c r="CF35" s="194"/>
      <c r="CG35" s="192"/>
      <c r="CH35" s="194"/>
      <c r="CI35" s="192"/>
      <c r="CJ35" s="194"/>
      <c r="CK35" s="192"/>
      <c r="CL35" s="194"/>
      <c r="CM35" s="192"/>
      <c r="CN35" s="194"/>
      <c r="CO35" s="192"/>
      <c r="CP35" s="194"/>
      <c r="CQ35" s="192"/>
      <c r="CR35" s="194"/>
      <c r="CS35" s="192"/>
      <c r="CT35" s="193"/>
      <c r="CU35" s="190"/>
      <c r="CV35" s="194"/>
      <c r="CW35" s="192"/>
      <c r="CX35" s="194"/>
      <c r="CY35" s="192"/>
      <c r="CZ35" s="194"/>
      <c r="DA35" s="192"/>
      <c r="DB35" s="194"/>
      <c r="DC35" s="192"/>
      <c r="DD35" s="194"/>
      <c r="DE35" s="192"/>
      <c r="DF35" s="194"/>
      <c r="DG35" s="192"/>
      <c r="DH35" s="194"/>
      <c r="DI35" s="192"/>
      <c r="DJ35" s="194"/>
      <c r="DK35" s="192"/>
      <c r="DL35" s="8"/>
      <c r="DM35" s="192"/>
      <c r="DN35" s="155">
        <f>COUNTA(E35,G35,I35,K35,M35,O35,Q35,S35,U35,W35,Y35,AA35,AC35,AE35,AG35,AI35,AK35,AM35,AO35,AQ35,AS35,AU35,AW35,AY35,BA35,BC35,BE35,BG35,BI35,BK35,BM35,BO35,BQ35,BS35,BU35,BW35, BY35,CA35,CC35,CE35,CG35,CI35,CK35,CM35,CO35,CQ35,CS35,CU35,CW35,CY35,DA35,DC35,DE35,DG35,DI35,DK35,DM35, )-1</f>
        <v>0</v>
      </c>
      <c r="DO35" s="72"/>
      <c r="DP35" s="72"/>
      <c r="DQ35" s="73"/>
      <c r="DR35" s="74"/>
      <c r="DS35" s="75"/>
      <c r="DT35" s="177" t="e">
        <f>SUM(E35,G35,I35,M35,O35,Q35,S35,U35,W35,Y35,AA35,AC35,AE35,AG35,AI35,AK35,AM35,AO35,AQ35,AS35,AU35,AW35,AY35,BA35,BC35,BE35,BG35,BI35,BK35,BM35,BO35,BQ35,BS35,BU35,BW35,BY35,CA35,CC35,CE35,CG35,CI35,CK35,CO35,CQ35,,CS35,CU35,CW35,CY35,DA35,DC35,DE35,DI35,DK35,DM35,)/DN35</f>
        <v>#DIV/0!</v>
      </c>
      <c r="DU35" s="178" t="e">
        <f>(DQ35+DS35)/DN35</f>
        <v>#DIV/0!</v>
      </c>
      <c r="DV35" s="202">
        <f t="shared" ref="DV35" si="13">F35-C35</f>
        <v>0</v>
      </c>
      <c r="DW35" s="74"/>
      <c r="DX35" s="230">
        <f>DW35*0.2</f>
        <v>0</v>
      </c>
      <c r="DY35" s="204" t="e">
        <f xml:space="preserve"> SUM(DX35/DN35)</f>
        <v>#DIV/0!</v>
      </c>
      <c r="DZ35" s="19"/>
      <c r="EA35" s="215"/>
      <c r="EB35" s="215"/>
      <c r="EC35" s="215"/>
      <c r="ED35" s="215"/>
      <c r="EE35" s="215"/>
      <c r="EF35" s="215"/>
      <c r="EG35" s="215"/>
      <c r="EH35" s="215"/>
      <c r="EI35" s="215"/>
      <c r="EJ35" s="69"/>
      <c r="EK35" s="69"/>
    </row>
    <row r="36" spans="2:262" s="24" customFormat="1" ht="12" hidden="1" customHeight="1" x14ac:dyDescent="0.2">
      <c r="B36" s="103" t="s">
        <v>134</v>
      </c>
      <c r="C36" s="53"/>
      <c r="D36" s="32"/>
      <c r="E36" s="10"/>
      <c r="F36" s="32"/>
      <c r="G36" s="10"/>
      <c r="H36" s="8"/>
      <c r="I36" s="12"/>
      <c r="J36" s="32"/>
      <c r="K36" s="10"/>
      <c r="L36" s="32"/>
      <c r="M36" s="10"/>
      <c r="N36" s="32"/>
      <c r="O36" s="10"/>
      <c r="P36" s="8"/>
      <c r="Q36" s="12"/>
      <c r="R36" s="8"/>
      <c r="S36" s="12"/>
      <c r="T36" s="8"/>
      <c r="U36" s="12"/>
      <c r="V36" s="8"/>
      <c r="W36" s="12"/>
      <c r="X36" s="8"/>
      <c r="Y36" s="12"/>
      <c r="Z36" s="8"/>
      <c r="AA36" s="12"/>
      <c r="AB36" s="8"/>
      <c r="AC36" s="12"/>
      <c r="AD36" s="8"/>
      <c r="AE36" s="12"/>
      <c r="AF36" s="8"/>
      <c r="AG36" s="12"/>
      <c r="AH36" s="8"/>
      <c r="AI36" s="12"/>
      <c r="AJ36" s="8"/>
      <c r="AK36" s="12"/>
      <c r="AL36" s="8"/>
      <c r="AM36" s="12"/>
      <c r="AN36" s="8"/>
      <c r="AO36" s="192"/>
      <c r="AP36" s="194"/>
      <c r="AQ36" s="192"/>
      <c r="AR36" s="194"/>
      <c r="AS36" s="192"/>
      <c r="AT36" s="194"/>
      <c r="AU36" s="192"/>
      <c r="AV36" s="8"/>
      <c r="AW36" s="12"/>
      <c r="AX36" s="8"/>
      <c r="AY36" s="12"/>
      <c r="AZ36" s="8"/>
      <c r="BA36" s="192"/>
      <c r="BB36" s="8"/>
      <c r="BC36" s="196"/>
      <c r="BD36" s="8"/>
      <c r="BE36" s="196"/>
      <c r="BF36" s="8"/>
      <c r="BG36" s="192"/>
      <c r="BH36" s="8"/>
      <c r="BI36" s="219"/>
      <c r="BJ36" s="8"/>
      <c r="BK36" s="228"/>
      <c r="BL36" s="8"/>
      <c r="BM36" s="192"/>
      <c r="BN36" s="8"/>
      <c r="BO36" s="219"/>
      <c r="BP36" s="8"/>
      <c r="BQ36" s="192"/>
      <c r="BR36" s="8"/>
      <c r="BS36" s="192"/>
      <c r="BT36" s="8"/>
      <c r="BU36" s="192"/>
      <c r="BV36" s="8"/>
      <c r="BW36" s="192"/>
      <c r="BX36" s="194"/>
      <c r="BY36" s="192"/>
      <c r="BZ36" s="194"/>
      <c r="CA36" s="192"/>
      <c r="CB36" s="194"/>
      <c r="CC36" s="192"/>
      <c r="CD36" s="194"/>
      <c r="CE36" s="192"/>
      <c r="CF36" s="194"/>
      <c r="CG36" s="192"/>
      <c r="CH36" s="194"/>
      <c r="CI36" s="192"/>
      <c r="CJ36" s="194"/>
      <c r="CK36" s="192"/>
      <c r="CL36" s="194"/>
      <c r="CM36" s="192"/>
      <c r="CN36" s="194"/>
      <c r="CO36" s="192"/>
      <c r="CP36" s="194"/>
      <c r="CQ36" s="192"/>
      <c r="CR36" s="194"/>
      <c r="CS36" s="192"/>
      <c r="CT36" s="194"/>
      <c r="CU36" s="192"/>
      <c r="CV36" s="194"/>
      <c r="CW36" s="192"/>
      <c r="CX36" s="194"/>
      <c r="CY36" s="192"/>
      <c r="CZ36" s="194"/>
      <c r="DA36" s="192"/>
      <c r="DB36" s="194"/>
      <c r="DC36" s="192"/>
      <c r="DD36" s="194"/>
      <c r="DE36" s="192"/>
      <c r="DF36" s="194"/>
      <c r="DG36" s="192"/>
      <c r="DH36" s="194"/>
      <c r="DI36" s="192"/>
      <c r="DJ36" s="194"/>
      <c r="DK36" s="192"/>
      <c r="DL36" s="8"/>
      <c r="DM36" s="192"/>
      <c r="DN36" s="216"/>
      <c r="DO36" s="72"/>
      <c r="DP36" s="72"/>
      <c r="DQ36" s="73"/>
      <c r="DR36" s="74"/>
      <c r="DS36" s="75"/>
      <c r="DT36" s="177"/>
      <c r="DU36" s="178"/>
      <c r="DV36" s="202"/>
      <c r="DW36" s="74"/>
      <c r="DX36" s="33"/>
      <c r="DY36" s="204"/>
      <c r="DZ36" s="19"/>
      <c r="EA36" s="215"/>
      <c r="EB36" s="215"/>
      <c r="EC36" s="215"/>
      <c r="ED36" s="215"/>
      <c r="EE36" s="215"/>
      <c r="EF36" s="215"/>
      <c r="EG36" s="215"/>
      <c r="EH36" s="215"/>
      <c r="EI36" s="215"/>
      <c r="EJ36" s="69"/>
      <c r="EK36" s="69"/>
    </row>
    <row r="37" spans="2:262" s="24" customFormat="1" ht="12" customHeight="1" x14ac:dyDescent="0.2">
      <c r="B37" s="103" t="s">
        <v>78</v>
      </c>
      <c r="C37" s="53">
        <v>14</v>
      </c>
      <c r="D37" s="32">
        <v>14</v>
      </c>
      <c r="E37" s="10">
        <v>31</v>
      </c>
      <c r="F37" s="32">
        <v>14</v>
      </c>
      <c r="G37" s="10"/>
      <c r="H37" s="82"/>
      <c r="I37" s="12"/>
      <c r="J37" s="241"/>
      <c r="K37" s="10"/>
      <c r="L37" s="241"/>
      <c r="M37" s="10"/>
      <c r="N37" s="241"/>
      <c r="O37" s="10"/>
      <c r="P37" s="82"/>
      <c r="Q37" s="12"/>
      <c r="R37" s="82"/>
      <c r="S37" s="12"/>
      <c r="T37" s="82"/>
      <c r="U37" s="12"/>
      <c r="V37" s="82"/>
      <c r="W37" s="12"/>
      <c r="X37" s="82"/>
      <c r="Y37" s="12"/>
      <c r="Z37" s="82"/>
      <c r="AA37" s="12"/>
      <c r="AB37" s="82"/>
      <c r="AC37" s="12"/>
      <c r="AD37" s="82"/>
      <c r="AE37" s="12"/>
      <c r="AF37" s="82"/>
      <c r="AG37" s="12"/>
      <c r="AH37" s="82"/>
      <c r="AI37" s="12"/>
      <c r="AJ37" s="82"/>
      <c r="AK37" s="12"/>
      <c r="AL37" s="82"/>
      <c r="AM37" s="12"/>
      <c r="AN37" s="82"/>
      <c r="AO37" s="192"/>
      <c r="AP37" s="191"/>
      <c r="AQ37" s="192"/>
      <c r="AR37" s="191"/>
      <c r="AS37" s="192"/>
      <c r="AT37" s="191"/>
      <c r="AU37" s="192"/>
      <c r="AV37" s="82"/>
      <c r="AW37" s="12"/>
      <c r="AX37" s="82"/>
      <c r="AY37" s="12"/>
      <c r="AZ37" s="82"/>
      <c r="BA37" s="192"/>
      <c r="BB37" s="82"/>
      <c r="BC37" s="192"/>
      <c r="BD37" s="82"/>
      <c r="BE37" s="192"/>
      <c r="BF37" s="82"/>
      <c r="BG37" s="192"/>
      <c r="BH37" s="82"/>
      <c r="BI37" s="219"/>
      <c r="BJ37" s="82"/>
      <c r="BK37" s="228"/>
      <c r="BL37" s="82"/>
      <c r="BM37" s="192"/>
      <c r="BN37" s="82"/>
      <c r="BO37" s="219"/>
      <c r="BP37" s="82"/>
      <c r="BQ37" s="10"/>
      <c r="BR37" s="82"/>
      <c r="BS37" s="192"/>
      <c r="BT37" s="82"/>
      <c r="BU37" s="192"/>
      <c r="BV37" s="82"/>
      <c r="BW37" s="192"/>
      <c r="BX37" s="191"/>
      <c r="BY37" s="192"/>
      <c r="BZ37" s="191"/>
      <c r="CA37" s="192"/>
      <c r="CB37" s="191"/>
      <c r="CC37" s="192"/>
      <c r="CD37" s="191"/>
      <c r="CE37" s="192"/>
      <c r="CF37" s="191"/>
      <c r="CG37" s="192"/>
      <c r="CH37" s="191"/>
      <c r="CI37" s="192"/>
      <c r="CJ37" s="191"/>
      <c r="CK37" s="192"/>
      <c r="CL37" s="191"/>
      <c r="CM37" s="192"/>
      <c r="CN37" s="191"/>
      <c r="CO37" s="192"/>
      <c r="CP37" s="191"/>
      <c r="CQ37" s="192"/>
      <c r="CR37" s="191"/>
      <c r="CS37" s="192"/>
      <c r="CT37" s="191"/>
      <c r="CU37" s="192"/>
      <c r="CV37" s="191"/>
      <c r="CW37" s="192"/>
      <c r="CX37" s="191"/>
      <c r="CY37" s="192"/>
      <c r="CZ37" s="191"/>
      <c r="DA37" s="192"/>
      <c r="DB37" s="191"/>
      <c r="DC37" s="192"/>
      <c r="DD37" s="191"/>
      <c r="DE37" s="192"/>
      <c r="DF37" s="191"/>
      <c r="DG37" s="192"/>
      <c r="DH37" s="191"/>
      <c r="DI37" s="192"/>
      <c r="DJ37" s="191"/>
      <c r="DK37" s="192"/>
      <c r="DL37" s="82"/>
      <c r="DM37" s="192"/>
      <c r="DN37" s="155">
        <f>COUNTA(E37,G37,I37,K37,M37,O37,Q37,S37,U37,W37,Y37,AA37,AC37,AE37,AG37,AI37,AK37,AM37,AO37,AQ37,AS37,AU37,AW37,AY37,BA37,BC37,BE37,BG37,BI37,BK37,BM37,BO37,BQ37,BS37,BU37,BW37, BY37,CA37,CC37,CE37,CG37,CI37,CK37,CM37,CO37,CQ37,CS37,CU37,CW37,CY37,DA37,DC37,DE37,DG37,DI37,DK37,DM37, )-1</f>
        <v>1</v>
      </c>
      <c r="DO37" s="9"/>
      <c r="DP37" s="9"/>
      <c r="DQ37" s="27"/>
      <c r="DR37" s="32"/>
      <c r="DS37" s="33"/>
      <c r="DT37" s="177">
        <f>SUM(E37,G37,I37,M37,O37,Q37,S37,U37,W37,Y37,AA37,AC37,AE37,AG37,AI37,AK37,AM37,AO37,AQ37,AS37,AU37,AW37,AY37,BA37,BC37,BE37,BG37,BI37,BK37,BM37,BO37,BQ37,BS37,BU37,BW37,BY37,CA37,CC37,CE37,CG37,CI37,CK37,CO37,CQ37,,CS37,CU37,CW37,CY37,DA37,DC37,DE37,DI37,DK37,DM37,)/DN37</f>
        <v>31</v>
      </c>
      <c r="DU37" s="168">
        <f>DQ37/DN37</f>
        <v>0</v>
      </c>
      <c r="DV37" s="202">
        <f t="shared" ref="DV37" si="14">F37-C37</f>
        <v>0</v>
      </c>
      <c r="DW37" s="32"/>
      <c r="DX37" s="230">
        <f>DW37*0.2</f>
        <v>0</v>
      </c>
      <c r="DY37" s="204">
        <f xml:space="preserve"> SUM(DX37/DN37)</f>
        <v>0</v>
      </c>
      <c r="DZ37" s="19"/>
      <c r="EA37" s="215"/>
      <c r="EB37" s="215"/>
      <c r="EC37" s="215"/>
      <c r="ED37" s="215"/>
      <c r="EE37" s="215"/>
      <c r="EF37" s="215"/>
      <c r="EG37" s="215"/>
      <c r="EH37" s="215"/>
      <c r="EI37" s="215"/>
      <c r="EJ37" s="69"/>
      <c r="EK37" s="69"/>
    </row>
    <row r="38" spans="2:262" s="24" customFormat="1" ht="12" customHeight="1" x14ac:dyDescent="0.2">
      <c r="B38" s="103" t="s">
        <v>128</v>
      </c>
      <c r="C38" s="53"/>
      <c r="D38" s="32"/>
      <c r="E38" s="10"/>
      <c r="F38" s="32"/>
      <c r="G38" s="10"/>
      <c r="H38" s="82"/>
      <c r="I38" s="12"/>
      <c r="J38" s="241"/>
      <c r="K38" s="10"/>
      <c r="L38" s="241"/>
      <c r="M38" s="10"/>
      <c r="N38" s="241"/>
      <c r="O38" s="10"/>
      <c r="P38" s="82"/>
      <c r="Q38" s="12"/>
      <c r="R38" s="82"/>
      <c r="S38" s="12"/>
      <c r="T38" s="82"/>
      <c r="U38" s="12"/>
      <c r="V38" s="82"/>
      <c r="W38" s="12"/>
      <c r="X38" s="82"/>
      <c r="Y38" s="12"/>
      <c r="Z38" s="82"/>
      <c r="AA38" s="12"/>
      <c r="AB38" s="82"/>
      <c r="AC38" s="12"/>
      <c r="AD38" s="82"/>
      <c r="AE38" s="12"/>
      <c r="AF38" s="82"/>
      <c r="AG38" s="12"/>
      <c r="AH38" s="82"/>
      <c r="AI38" s="12"/>
      <c r="AJ38" s="82"/>
      <c r="AK38" s="12"/>
      <c r="AL38" s="82"/>
      <c r="AM38" s="12"/>
      <c r="AN38" s="82"/>
      <c r="AO38" s="192"/>
      <c r="AP38" s="191"/>
      <c r="AQ38" s="192"/>
      <c r="AR38" s="191"/>
      <c r="AS38" s="192"/>
      <c r="AT38" s="191"/>
      <c r="AU38" s="192"/>
      <c r="AV38" s="82"/>
      <c r="AW38" s="12"/>
      <c r="AX38" s="82"/>
      <c r="AY38" s="12"/>
      <c r="AZ38" s="82"/>
      <c r="BA38" s="192"/>
      <c r="BB38" s="82"/>
      <c r="BC38" s="192"/>
      <c r="BD38" s="82"/>
      <c r="BE38" s="192"/>
      <c r="BF38" s="82"/>
      <c r="BG38" s="192"/>
      <c r="BH38" s="82"/>
      <c r="BI38" s="219"/>
      <c r="BJ38" s="82"/>
      <c r="BK38" s="228"/>
      <c r="BL38" s="82"/>
      <c r="BM38" s="192"/>
      <c r="BN38" s="82"/>
      <c r="BO38" s="219"/>
      <c r="BP38" s="82"/>
      <c r="BQ38" s="10"/>
      <c r="BR38" s="82"/>
      <c r="BS38" s="192"/>
      <c r="BT38" s="82"/>
      <c r="BU38" s="192"/>
      <c r="BV38" s="82"/>
      <c r="BW38" s="192"/>
      <c r="BX38" s="191"/>
      <c r="BY38" s="192"/>
      <c r="BZ38" s="191"/>
      <c r="CA38" s="192"/>
      <c r="CB38" s="191"/>
      <c r="CC38" s="192"/>
      <c r="CD38" s="191"/>
      <c r="CE38" s="192"/>
      <c r="CF38" s="191"/>
      <c r="CG38" s="192"/>
      <c r="CH38" s="191"/>
      <c r="CI38" s="192"/>
      <c r="CJ38" s="191"/>
      <c r="CK38" s="192"/>
      <c r="CL38" s="191"/>
      <c r="CM38" s="192"/>
      <c r="CN38" s="191"/>
      <c r="CO38" s="192"/>
      <c r="CP38" s="191"/>
      <c r="CQ38" s="192"/>
      <c r="CR38" s="191"/>
      <c r="CS38" s="192"/>
      <c r="CT38" s="191"/>
      <c r="CU38" s="192"/>
      <c r="CV38" s="191"/>
      <c r="CW38" s="192"/>
      <c r="CX38" s="191"/>
      <c r="CY38" s="192"/>
      <c r="CZ38" s="191"/>
      <c r="DA38" s="192"/>
      <c r="DB38" s="191"/>
      <c r="DC38" s="192"/>
      <c r="DD38" s="191"/>
      <c r="DE38" s="192"/>
      <c r="DF38" s="191"/>
      <c r="DG38" s="192"/>
      <c r="DH38" s="191"/>
      <c r="DI38" s="192"/>
      <c r="DJ38" s="191"/>
      <c r="DK38" s="192"/>
      <c r="DL38" s="82"/>
      <c r="DM38" s="192"/>
      <c r="DN38" s="155"/>
      <c r="DO38" s="9"/>
      <c r="DP38" s="9"/>
      <c r="DQ38" s="27"/>
      <c r="DR38" s="32"/>
      <c r="DS38" s="33"/>
      <c r="DT38" s="29"/>
      <c r="DU38" s="168"/>
      <c r="DV38" s="202"/>
      <c r="DW38" s="32"/>
      <c r="DX38" s="33"/>
      <c r="DY38" s="205"/>
      <c r="DZ38" s="19"/>
      <c r="EA38" s="215"/>
      <c r="EB38" s="215"/>
      <c r="EC38" s="215"/>
      <c r="ED38" s="215"/>
      <c r="EE38" s="215"/>
      <c r="EF38" s="215"/>
      <c r="EG38" s="215"/>
      <c r="EH38" s="215"/>
      <c r="EI38" s="215"/>
      <c r="EJ38" s="69"/>
      <c r="EK38" s="69"/>
    </row>
    <row r="39" spans="2:262" ht="12" hidden="1" customHeight="1" x14ac:dyDescent="0.2">
      <c r="B39" s="103" t="s">
        <v>80</v>
      </c>
      <c r="C39" s="53"/>
      <c r="D39" s="32"/>
      <c r="E39" s="10"/>
      <c r="F39" s="32"/>
      <c r="G39" s="10"/>
      <c r="H39" s="32"/>
      <c r="I39" s="10"/>
      <c r="J39" s="32"/>
      <c r="K39" s="10"/>
      <c r="L39" s="32"/>
      <c r="M39" s="10"/>
      <c r="N39" s="241"/>
      <c r="O39" s="10"/>
      <c r="P39" s="82"/>
      <c r="Q39" s="12"/>
      <c r="R39" s="82"/>
      <c r="S39" s="12"/>
      <c r="T39" s="82"/>
      <c r="U39" s="12"/>
      <c r="V39" s="82"/>
      <c r="W39" s="12"/>
      <c r="X39" s="82"/>
      <c r="Y39" s="12"/>
      <c r="Z39" s="82"/>
      <c r="AA39" s="12"/>
      <c r="AB39" s="82"/>
      <c r="AC39" s="12"/>
      <c r="AD39" s="82"/>
      <c r="AE39" s="12"/>
      <c r="AF39" s="82"/>
      <c r="AG39" s="12"/>
      <c r="AH39" s="82"/>
      <c r="AI39" s="12"/>
      <c r="AJ39" s="82"/>
      <c r="AK39" s="12"/>
      <c r="AL39" s="82"/>
      <c r="AM39" s="12"/>
      <c r="AN39" s="82"/>
      <c r="AO39" s="192"/>
      <c r="AP39" s="191"/>
      <c r="AQ39" s="192"/>
      <c r="AR39" s="191"/>
      <c r="AS39" s="192"/>
      <c r="AT39" s="191"/>
      <c r="AU39" s="192"/>
      <c r="AV39" s="82"/>
      <c r="AW39" s="12"/>
      <c r="AX39" s="82"/>
      <c r="AY39" s="12"/>
      <c r="AZ39" s="82"/>
      <c r="BA39" s="192"/>
      <c r="BB39" s="82"/>
      <c r="BC39" s="192"/>
      <c r="BD39" s="191"/>
      <c r="BE39" s="192"/>
      <c r="BF39" s="191"/>
      <c r="BG39" s="192"/>
      <c r="BH39" s="191"/>
      <c r="BI39" s="219"/>
      <c r="BJ39" s="191"/>
      <c r="BK39" s="228"/>
      <c r="BL39" s="191"/>
      <c r="BM39" s="192"/>
      <c r="BN39" s="191"/>
      <c r="BO39" s="219"/>
      <c r="BP39" s="191"/>
      <c r="BQ39" s="10"/>
      <c r="BR39" s="191"/>
      <c r="BS39" s="192"/>
      <c r="BT39" s="191"/>
      <c r="BU39" s="192"/>
      <c r="BV39" s="191"/>
      <c r="BW39" s="192"/>
      <c r="BX39" s="191"/>
      <c r="BY39" s="192"/>
      <c r="BZ39" s="191"/>
      <c r="CA39" s="192"/>
      <c r="CB39" s="191"/>
      <c r="CC39" s="192"/>
      <c r="CD39" s="191"/>
      <c r="CE39" s="192"/>
      <c r="CF39" s="191"/>
      <c r="CG39" s="192"/>
      <c r="CH39" s="191"/>
      <c r="CI39" s="192"/>
      <c r="CJ39" s="191"/>
      <c r="CK39" s="192"/>
      <c r="CL39" s="191"/>
      <c r="CM39" s="192"/>
      <c r="CN39" s="191"/>
      <c r="CO39" s="192"/>
      <c r="CP39" s="191"/>
      <c r="CQ39" s="192"/>
      <c r="CR39" s="191"/>
      <c r="CS39" s="192"/>
      <c r="CT39" s="191"/>
      <c r="CU39" s="190"/>
      <c r="CV39" s="191"/>
      <c r="CW39" s="192"/>
      <c r="CX39" s="191"/>
      <c r="CY39" s="192"/>
      <c r="CZ39" s="191"/>
      <c r="DA39" s="192"/>
      <c r="DB39" s="191"/>
      <c r="DC39" s="192"/>
      <c r="DD39" s="191"/>
      <c r="DE39" s="192"/>
      <c r="DF39" s="191"/>
      <c r="DG39" s="192"/>
      <c r="DH39" s="191"/>
      <c r="DI39" s="192"/>
      <c r="DJ39" s="191"/>
      <c r="DK39" s="192"/>
      <c r="DL39" s="82"/>
      <c r="DM39" s="192"/>
      <c r="DN39" s="155">
        <f>COUNTA(E39,G39,I39,K39,M39,O39,Q39,S39,U39,W39,Y39,AA39,AC39,AE39,AG39,AI39,AK39,AM39,AO39,AQ39,AS39,AU39,AW39,AY39,BA39,BC39,BE39,BG39,BI39,BK39,BM39,BO39,BQ39,BS39,BU39,BW39, BY39,CA39,CC39,CE39,CG39,CI39,CK39,CM39,CO39,CQ39,CS39,CU39,CW39,CY39,DA39,DC39,DE39,DG39,DI39,DK39,DM39, )-1</f>
        <v>0</v>
      </c>
      <c r="DO39" s="71"/>
      <c r="DP39" s="72"/>
      <c r="DQ39" s="73"/>
      <c r="DR39" s="74"/>
      <c r="DS39" s="75"/>
      <c r="DT39" s="177" t="e">
        <f>SUM(E39,G39,I39,M39,O39,Q39,S39,U39,W39,Y39,AA39,AC39,AE39,AG39,AI39,AK39,AM39,AO39,AQ39,AS39,AU39,AW39,AY39,BA39,BC39,BE39,BG39,BI39,BK39,BM39,BO39,BQ39,BS39,BU39,BW39,BY39,CA39,CC39,CE39,CG39,CI39,CK39,CO39,CQ39,,CS39,CU39,CW39,CY39,DA39,DC39,DE39,DI39,DK39,DM39,)/DN39</f>
        <v>#DIV/0!</v>
      </c>
      <c r="DU39" s="168" t="e">
        <f>DQ39/DN39</f>
        <v>#DIV/0!</v>
      </c>
      <c r="DV39" s="202">
        <f t="shared" ref="DV39" si="15">F39-C39</f>
        <v>0</v>
      </c>
      <c r="DW39" s="74"/>
      <c r="DX39" s="230">
        <f>DW39*0.2</f>
        <v>0</v>
      </c>
      <c r="DY39" s="204" t="e">
        <f xml:space="preserve"> SUM(DX39/DN39)</f>
        <v>#DIV/0!</v>
      </c>
    </row>
    <row r="40" spans="2:262" ht="12" hidden="1" customHeight="1" x14ac:dyDescent="0.2">
      <c r="B40" s="103" t="s">
        <v>129</v>
      </c>
      <c r="C40" s="53"/>
      <c r="D40" s="32"/>
      <c r="E40" s="10"/>
      <c r="F40" s="32"/>
      <c r="G40" s="10"/>
      <c r="H40" s="32"/>
      <c r="I40" s="10"/>
      <c r="J40" s="32"/>
      <c r="K40" s="10"/>
      <c r="L40" s="32"/>
      <c r="M40" s="10"/>
      <c r="N40" s="241"/>
      <c r="O40" s="10"/>
      <c r="P40" s="82"/>
      <c r="Q40" s="12"/>
      <c r="R40" s="82"/>
      <c r="S40" s="12"/>
      <c r="T40" s="82"/>
      <c r="U40" s="12"/>
      <c r="V40" s="82"/>
      <c r="W40" s="12"/>
      <c r="X40" s="82"/>
      <c r="Y40" s="12"/>
      <c r="Z40" s="82"/>
      <c r="AA40" s="12"/>
      <c r="AB40" s="82"/>
      <c r="AC40" s="12"/>
      <c r="AD40" s="82"/>
      <c r="AE40" s="12"/>
      <c r="AF40" s="82"/>
      <c r="AG40" s="12"/>
      <c r="AH40" s="82"/>
      <c r="AI40" s="12"/>
      <c r="AJ40" s="82"/>
      <c r="AK40" s="12"/>
      <c r="AL40" s="82"/>
      <c r="AM40" s="12"/>
      <c r="AN40" s="82"/>
      <c r="AO40" s="192"/>
      <c r="AP40" s="191"/>
      <c r="AQ40" s="192"/>
      <c r="AR40" s="191"/>
      <c r="AS40" s="192"/>
      <c r="AT40" s="191"/>
      <c r="AU40" s="192"/>
      <c r="AV40" s="82"/>
      <c r="AW40" s="12"/>
      <c r="AX40" s="82"/>
      <c r="AY40" s="12"/>
      <c r="AZ40" s="82"/>
      <c r="BA40" s="192"/>
      <c r="BB40" s="82"/>
      <c r="BC40" s="192"/>
      <c r="BD40" s="191"/>
      <c r="BE40" s="192"/>
      <c r="BF40" s="191"/>
      <c r="BG40" s="192"/>
      <c r="BH40" s="191"/>
      <c r="BI40" s="219"/>
      <c r="BJ40" s="191"/>
      <c r="BK40" s="228"/>
      <c r="BL40" s="191"/>
      <c r="BM40" s="192"/>
      <c r="BN40" s="191"/>
      <c r="BO40" s="219"/>
      <c r="BP40" s="191"/>
      <c r="BQ40" s="10"/>
      <c r="BR40" s="191"/>
      <c r="BS40" s="192"/>
      <c r="BT40" s="191"/>
      <c r="BU40" s="192"/>
      <c r="BV40" s="191"/>
      <c r="BW40" s="192"/>
      <c r="BX40" s="191"/>
      <c r="BY40" s="192"/>
      <c r="BZ40" s="191"/>
      <c r="CA40" s="192"/>
      <c r="CB40" s="191"/>
      <c r="CC40" s="192"/>
      <c r="CD40" s="191"/>
      <c r="CE40" s="192"/>
      <c r="CF40" s="191"/>
      <c r="CG40" s="192"/>
      <c r="CH40" s="191"/>
      <c r="CI40" s="192"/>
      <c r="CJ40" s="191"/>
      <c r="CK40" s="192"/>
      <c r="CL40" s="191"/>
      <c r="CM40" s="192"/>
      <c r="CN40" s="191"/>
      <c r="CO40" s="192"/>
      <c r="CP40" s="191"/>
      <c r="CQ40" s="192"/>
      <c r="CR40" s="191"/>
      <c r="CS40" s="192"/>
      <c r="CT40" s="191"/>
      <c r="CU40" s="192"/>
      <c r="CV40" s="191"/>
      <c r="CW40" s="192"/>
      <c r="CX40" s="191"/>
      <c r="CY40" s="192"/>
      <c r="CZ40" s="191"/>
      <c r="DA40" s="192"/>
      <c r="DB40" s="191"/>
      <c r="DC40" s="192"/>
      <c r="DD40" s="191"/>
      <c r="DE40" s="192"/>
      <c r="DF40" s="191"/>
      <c r="DG40" s="192"/>
      <c r="DH40" s="191"/>
      <c r="DI40" s="192"/>
      <c r="DJ40" s="191"/>
      <c r="DK40" s="192"/>
      <c r="DL40" s="82"/>
      <c r="DM40" s="192"/>
      <c r="DN40" s="155"/>
      <c r="DO40" s="71"/>
      <c r="DP40" s="72"/>
      <c r="DQ40" s="73"/>
      <c r="DR40" s="74"/>
      <c r="DS40" s="75"/>
      <c r="DT40" s="149"/>
      <c r="DU40" s="168"/>
      <c r="DV40" s="202"/>
      <c r="DW40" s="74"/>
      <c r="DX40" s="33"/>
      <c r="DY40" s="206"/>
      <c r="EB40" s="128"/>
      <c r="EC40" s="128"/>
      <c r="ED40" s="128"/>
      <c r="EE40" s="116"/>
      <c r="EF40" s="119"/>
      <c r="EG40" s="69"/>
      <c r="EH40" s="118"/>
      <c r="EI40" s="128"/>
      <c r="EJ40" s="4"/>
      <c r="EK40" s="78"/>
      <c r="EL40" s="62"/>
      <c r="EM40" s="78"/>
      <c r="EN40" s="4"/>
      <c r="EO40" s="4"/>
      <c r="EP40" s="4"/>
      <c r="EQ40" s="4"/>
      <c r="ER40" s="4"/>
      <c r="ES40" s="4"/>
      <c r="ET40" s="4"/>
      <c r="EU40" s="4"/>
      <c r="EV40" s="4"/>
      <c r="EW40" s="4"/>
      <c r="EX40" s="4"/>
      <c r="EY40" s="4"/>
      <c r="EZ40" s="129"/>
      <c r="FA40" s="129"/>
      <c r="FB40" s="129"/>
      <c r="FC40" s="129"/>
      <c r="FD40" s="129"/>
      <c r="FE40" s="129"/>
      <c r="FF40" s="129"/>
      <c r="FG40" s="129"/>
      <c r="FH40" s="129"/>
      <c r="FI40" s="129"/>
      <c r="FJ40" s="129"/>
      <c r="FK40" s="129"/>
      <c r="FL40" s="129"/>
      <c r="FM40" s="129"/>
      <c r="FN40" s="130"/>
      <c r="FO40" s="130"/>
      <c r="FP40" s="129"/>
      <c r="FQ40" s="129"/>
      <c r="FR40" s="16"/>
      <c r="FS40" s="129"/>
      <c r="FT40" s="129"/>
      <c r="FU40" s="129"/>
      <c r="FV40" s="129"/>
    </row>
    <row r="41" spans="2:262" ht="12" customHeight="1" x14ac:dyDescent="0.2">
      <c r="B41" s="103" t="s">
        <v>160</v>
      </c>
      <c r="C41" s="53">
        <v>26</v>
      </c>
      <c r="D41" s="32">
        <v>26</v>
      </c>
      <c r="E41" s="10">
        <v>34</v>
      </c>
      <c r="F41" s="32">
        <v>26</v>
      </c>
      <c r="G41" s="10"/>
      <c r="H41" s="32"/>
      <c r="I41" s="10"/>
      <c r="J41" s="32"/>
      <c r="K41" s="10"/>
      <c r="L41" s="32"/>
      <c r="M41" s="10"/>
      <c r="N41" s="241"/>
      <c r="O41" s="10"/>
      <c r="P41" s="82"/>
      <c r="Q41" s="12"/>
      <c r="R41" s="82"/>
      <c r="S41" s="12"/>
      <c r="T41" s="82"/>
      <c r="U41" s="12"/>
      <c r="V41" s="82"/>
      <c r="W41" s="12"/>
      <c r="X41" s="82"/>
      <c r="Y41" s="12"/>
      <c r="Z41" s="82"/>
      <c r="AA41" s="12"/>
      <c r="AB41" s="82"/>
      <c r="AC41" s="12"/>
      <c r="AD41" s="82"/>
      <c r="AE41" s="12"/>
      <c r="AF41" s="82"/>
      <c r="AG41" s="12"/>
      <c r="AH41" s="82"/>
      <c r="AI41" s="12"/>
      <c r="AJ41" s="82"/>
      <c r="AK41" s="12"/>
      <c r="AL41" s="82"/>
      <c r="AM41" s="12"/>
      <c r="AN41" s="82"/>
      <c r="AO41" s="192"/>
      <c r="AP41" s="191"/>
      <c r="AQ41" s="192"/>
      <c r="AR41" s="191"/>
      <c r="AS41" s="192"/>
      <c r="AT41" s="191"/>
      <c r="AU41" s="192"/>
      <c r="AV41" s="82"/>
      <c r="AW41" s="12"/>
      <c r="AX41" s="82"/>
      <c r="AY41" s="12"/>
      <c r="AZ41" s="82"/>
      <c r="BA41" s="192"/>
      <c r="BB41" s="82"/>
      <c r="BC41" s="192"/>
      <c r="BD41" s="191"/>
      <c r="BE41" s="192"/>
      <c r="BF41" s="191"/>
      <c r="BG41" s="192"/>
      <c r="BH41" s="191"/>
      <c r="BI41" s="219"/>
      <c r="BJ41" s="191"/>
      <c r="BK41" s="228"/>
      <c r="BL41" s="191"/>
      <c r="BM41" s="192"/>
      <c r="BN41" s="191"/>
      <c r="BO41" s="219"/>
      <c r="BP41" s="191"/>
      <c r="BQ41" s="10"/>
      <c r="BR41" s="191"/>
      <c r="BS41" s="192"/>
      <c r="BT41" s="191"/>
      <c r="BU41" s="192"/>
      <c r="BV41" s="191"/>
      <c r="BW41" s="192"/>
      <c r="BX41" s="191"/>
      <c r="BY41" s="192"/>
      <c r="BZ41" s="191"/>
      <c r="CA41" s="192"/>
      <c r="CB41" s="191"/>
      <c r="CC41" s="192"/>
      <c r="CD41" s="191"/>
      <c r="CE41" s="192"/>
      <c r="CF41" s="191"/>
      <c r="CG41" s="192"/>
      <c r="CH41" s="191"/>
      <c r="CI41" s="192"/>
      <c r="CJ41" s="191"/>
      <c r="CK41" s="192"/>
      <c r="CL41" s="191"/>
      <c r="CM41" s="192"/>
      <c r="CN41" s="191"/>
      <c r="CO41" s="192"/>
      <c r="CP41" s="191"/>
      <c r="CQ41" s="192"/>
      <c r="CR41" s="191"/>
      <c r="CS41" s="192"/>
      <c r="CT41" s="191"/>
      <c r="CU41" s="192"/>
      <c r="CV41" s="191"/>
      <c r="CW41" s="192"/>
      <c r="CX41" s="191"/>
      <c r="CY41" s="192"/>
      <c r="CZ41" s="191"/>
      <c r="DA41" s="192"/>
      <c r="DB41" s="191"/>
      <c r="DC41" s="192"/>
      <c r="DD41" s="191"/>
      <c r="DE41" s="192"/>
      <c r="DF41" s="191"/>
      <c r="DG41" s="192"/>
      <c r="DH41" s="191"/>
      <c r="DI41" s="192"/>
      <c r="DJ41" s="191"/>
      <c r="DK41" s="192"/>
      <c r="DL41" s="82"/>
      <c r="DM41" s="192"/>
      <c r="DN41" s="155">
        <f>COUNTA(E41,G41,I41,K41,M41,O41,Q41,S41,U41,W41,Y41,AA41,AC41,AE41,AG41,AI41,AK41,AM41,AO41,AQ41,AS41,AU41,AW41,AY41,BA41,BC41,BE41,BG41,BI41,BK41,BM41,BO41,BQ41,BS41,BU41,BW41, BY41,CA41,CC41,CE41,CG41,CI41,CK41,CM41,CO41,CQ41,CS41,CU41,CW41,CY41,DA41,DC41,DE41,DG41,DI41,DK41,DM41, )-1</f>
        <v>1</v>
      </c>
      <c r="DO41" s="71"/>
      <c r="DP41" s="72"/>
      <c r="DQ41" s="73"/>
      <c r="DR41" s="74"/>
      <c r="DS41" s="75"/>
      <c r="DT41" s="177">
        <f>SUM(E41,G41,I41,M41,O41,Q41,S41,U41,W41,Y41,AA41,AC41,AE41,AG41,AI41,AK41,AM41,AO41,AQ41,AS41,AU41,AW41,AY41,BA41,BC41,BE41,BG41,BI41,BK41,BM41,BO41,BQ41,BS41,BU41,BW41,BY41,CA41,CC41,CE41,CG41,CI41,CK41,CO41,CQ41,,CS41,CU41,CW41,CY41,DA41,DC41,DE41,DI41,DK41,DM41,)/DN41</f>
        <v>34</v>
      </c>
      <c r="DU41" s="168">
        <f>DQ41/DN41</f>
        <v>0</v>
      </c>
      <c r="DV41" s="202">
        <f t="shared" ref="DV41" si="16">F41-C41</f>
        <v>0</v>
      </c>
      <c r="DW41" s="74"/>
      <c r="DX41" s="230">
        <f>DW41*0.2</f>
        <v>0</v>
      </c>
      <c r="DY41" s="204">
        <f xml:space="preserve"> SUM(DX41/DN41)</f>
        <v>0</v>
      </c>
      <c r="DZ41" s="215"/>
      <c r="EA41" s="147"/>
      <c r="EB41" s="147"/>
      <c r="EC41" s="147"/>
      <c r="ED41" s="147"/>
      <c r="EE41" s="147"/>
      <c r="EF41" s="147"/>
      <c r="EG41" s="147"/>
      <c r="EH41" s="147"/>
      <c r="EI41" s="147"/>
      <c r="EJ41" s="147"/>
      <c r="EK41" s="147"/>
      <c r="EL41" s="147"/>
      <c r="EM41" s="147"/>
      <c r="EN41" s="147"/>
      <c r="EO41" s="147"/>
      <c r="EP41" s="147"/>
      <c r="EQ41" s="147"/>
      <c r="ER41" s="147"/>
      <c r="ES41" s="147"/>
      <c r="ET41" s="147"/>
      <c r="EU41" s="129"/>
      <c r="EV41" s="129"/>
      <c r="EW41" s="129"/>
      <c r="EX41" s="129"/>
      <c r="EY41" s="129"/>
      <c r="EZ41" s="129"/>
      <c r="FA41" s="129"/>
      <c r="FB41" s="129"/>
      <c r="FC41" s="129"/>
      <c r="FD41" s="129"/>
      <c r="FE41" s="129"/>
      <c r="FF41" s="129"/>
      <c r="FG41" s="129"/>
      <c r="FH41" s="129"/>
      <c r="FI41" s="167"/>
      <c r="FJ41" s="135"/>
      <c r="FK41" s="135"/>
      <c r="FL41" s="140"/>
      <c r="FM41" s="140"/>
      <c r="FN41" s="140"/>
      <c r="FO41" s="140"/>
      <c r="FP41" s="140"/>
      <c r="FQ41" s="140"/>
      <c r="FR41" s="143"/>
      <c r="FS41" s="143"/>
      <c r="FT41" s="144"/>
      <c r="FU41" s="144"/>
      <c r="FV41" s="146"/>
      <c r="FW41" s="146"/>
      <c r="FX41" s="146"/>
      <c r="FY41" s="146"/>
      <c r="GF41" s="137"/>
      <c r="GM41" s="129"/>
      <c r="GN41" s="151"/>
      <c r="GO41" s="129"/>
      <c r="GP41" s="124"/>
      <c r="GQ41" s="4"/>
      <c r="GY41" s="137"/>
      <c r="HD41" s="45"/>
      <c r="HE41" s="45"/>
      <c r="HF41" s="45"/>
      <c r="HG41" s="45"/>
      <c r="HH41" s="45"/>
      <c r="HI41" s="45"/>
      <c r="HJ41" s="51"/>
      <c r="HK41" s="78"/>
      <c r="HL41" s="116"/>
      <c r="HM41" s="119"/>
      <c r="HN41" s="51"/>
      <c r="HO41" s="118"/>
      <c r="HP41" s="129"/>
      <c r="HQ41" s="58"/>
      <c r="HR41" s="78"/>
      <c r="HS41" s="51"/>
      <c r="HT41" s="78"/>
      <c r="HU41" s="4"/>
      <c r="HV41" s="4"/>
      <c r="HW41" s="4"/>
      <c r="HX41" s="4"/>
      <c r="HY41" s="4"/>
      <c r="HZ41" s="4"/>
      <c r="IA41" s="4"/>
      <c r="IB41" s="4"/>
      <c r="IC41" s="4"/>
      <c r="ID41" s="4"/>
      <c r="IE41" s="4"/>
      <c r="IF41" s="129"/>
      <c r="IG41" s="129"/>
      <c r="IH41" s="129"/>
      <c r="II41" s="129"/>
      <c r="IJ41" s="129"/>
      <c r="IK41" s="129"/>
      <c r="IL41" s="129"/>
      <c r="IM41" s="129"/>
      <c r="IN41" s="129"/>
      <c r="IO41" s="129"/>
      <c r="IP41" s="129"/>
      <c r="IQ41" s="129"/>
      <c r="IR41" s="129"/>
      <c r="IS41" s="129"/>
      <c r="IT41" s="130"/>
      <c r="IU41" s="130"/>
      <c r="IV41" s="129"/>
      <c r="IW41" s="129"/>
      <c r="IX41" s="16"/>
      <c r="IY41" s="129"/>
      <c r="IZ41" s="129"/>
      <c r="JA41" s="129"/>
      <c r="JB41" s="129"/>
    </row>
    <row r="42" spans="2:262" ht="12" customHeight="1" x14ac:dyDescent="0.2">
      <c r="B42" s="103" t="s">
        <v>130</v>
      </c>
      <c r="C42" s="53"/>
      <c r="D42" s="32"/>
      <c r="E42" s="10"/>
      <c r="F42" s="32"/>
      <c r="G42" s="10"/>
      <c r="H42" s="32"/>
      <c r="I42" s="10"/>
      <c r="J42" s="32"/>
      <c r="K42" s="10"/>
      <c r="L42" s="32"/>
      <c r="M42" s="10"/>
      <c r="N42" s="241"/>
      <c r="O42" s="10"/>
      <c r="P42" s="82"/>
      <c r="Q42" s="12"/>
      <c r="R42" s="82"/>
      <c r="S42" s="12"/>
      <c r="T42" s="82"/>
      <c r="U42" s="12"/>
      <c r="V42" s="82"/>
      <c r="W42" s="12"/>
      <c r="X42" s="82"/>
      <c r="Y42" s="12"/>
      <c r="Z42" s="82"/>
      <c r="AA42" s="12"/>
      <c r="AB42" s="82"/>
      <c r="AC42" s="12"/>
      <c r="AD42" s="82"/>
      <c r="AE42" s="12"/>
      <c r="AF42" s="82"/>
      <c r="AG42" s="12"/>
      <c r="AH42" s="82"/>
      <c r="AI42" s="12"/>
      <c r="AJ42" s="82"/>
      <c r="AK42" s="12"/>
      <c r="AL42" s="82"/>
      <c r="AM42" s="12"/>
      <c r="AN42" s="82"/>
      <c r="AO42" s="192"/>
      <c r="AP42" s="191"/>
      <c r="AQ42" s="192"/>
      <c r="AR42" s="191"/>
      <c r="AS42" s="192"/>
      <c r="AT42" s="191"/>
      <c r="AU42" s="192"/>
      <c r="AV42" s="82"/>
      <c r="AW42" s="12"/>
      <c r="AX42" s="82"/>
      <c r="AY42" s="12"/>
      <c r="AZ42" s="82"/>
      <c r="BA42" s="192"/>
      <c r="BB42" s="82"/>
      <c r="BC42" s="192"/>
      <c r="BD42" s="191"/>
      <c r="BE42" s="192"/>
      <c r="BF42" s="191"/>
      <c r="BG42" s="192"/>
      <c r="BH42" s="191"/>
      <c r="BI42" s="219"/>
      <c r="BJ42" s="191"/>
      <c r="BK42" s="228"/>
      <c r="BL42" s="191"/>
      <c r="BM42" s="192"/>
      <c r="BN42" s="191"/>
      <c r="BO42" s="219"/>
      <c r="BP42" s="191"/>
      <c r="BQ42" s="10"/>
      <c r="BR42" s="191"/>
      <c r="BS42" s="192"/>
      <c r="BT42" s="191"/>
      <c r="BU42" s="192"/>
      <c r="BV42" s="191"/>
      <c r="BW42" s="192"/>
      <c r="BX42" s="191"/>
      <c r="BY42" s="192"/>
      <c r="BZ42" s="191"/>
      <c r="CA42" s="192"/>
      <c r="CB42" s="191"/>
      <c r="CC42" s="192"/>
      <c r="CD42" s="191"/>
      <c r="CE42" s="192"/>
      <c r="CF42" s="191"/>
      <c r="CG42" s="192"/>
      <c r="CH42" s="191"/>
      <c r="CI42" s="192"/>
      <c r="CJ42" s="191"/>
      <c r="CK42" s="192"/>
      <c r="CL42" s="191"/>
      <c r="CM42" s="192"/>
      <c r="CN42" s="191"/>
      <c r="CO42" s="192"/>
      <c r="CP42" s="191"/>
      <c r="CQ42" s="192"/>
      <c r="CR42" s="191"/>
      <c r="CS42" s="192"/>
      <c r="CT42" s="191"/>
      <c r="CU42" s="192"/>
      <c r="CV42" s="191"/>
      <c r="CW42" s="192"/>
      <c r="CX42" s="191"/>
      <c r="CY42" s="192"/>
      <c r="CZ42" s="191"/>
      <c r="DA42" s="192"/>
      <c r="DB42" s="191"/>
      <c r="DC42" s="192"/>
      <c r="DD42" s="191"/>
      <c r="DE42" s="192"/>
      <c r="DF42" s="191"/>
      <c r="DG42" s="192"/>
      <c r="DH42" s="191"/>
      <c r="DI42" s="192"/>
      <c r="DJ42" s="191"/>
      <c r="DK42" s="192"/>
      <c r="DL42" s="82"/>
      <c r="DM42" s="192"/>
      <c r="DN42" s="155"/>
      <c r="DO42" s="71"/>
      <c r="DP42" s="72"/>
      <c r="DQ42" s="73"/>
      <c r="DR42" s="74"/>
      <c r="DS42" s="75"/>
      <c r="DT42" s="149"/>
      <c r="DU42" s="168"/>
      <c r="DV42" s="202"/>
      <c r="DW42" s="74"/>
      <c r="DX42" s="33"/>
      <c r="DY42" s="206"/>
      <c r="DZ42" s="215"/>
      <c r="EA42" s="147"/>
      <c r="EB42" s="147"/>
      <c r="EC42" s="147"/>
      <c r="ED42" s="147"/>
      <c r="EE42" s="147"/>
      <c r="EF42" s="147"/>
      <c r="EG42" s="147"/>
      <c r="EH42" s="147"/>
      <c r="EI42" s="147"/>
      <c r="EJ42" s="147"/>
      <c r="EK42" s="147"/>
      <c r="EL42" s="147"/>
      <c r="EM42" s="147"/>
      <c r="EN42" s="147"/>
      <c r="EO42" s="147"/>
      <c r="EP42" s="147"/>
      <c r="EQ42" s="147"/>
      <c r="ER42" s="147"/>
      <c r="ES42" s="147"/>
      <c r="ET42" s="147"/>
      <c r="EU42" s="129"/>
      <c r="EV42" s="129"/>
      <c r="EW42" s="129"/>
      <c r="EX42" s="129"/>
      <c r="EY42" s="129"/>
      <c r="EZ42" s="129"/>
      <c r="FA42" s="129"/>
      <c r="FB42" s="129"/>
      <c r="FC42" s="129"/>
      <c r="FD42" s="129"/>
      <c r="FE42" s="129"/>
      <c r="FF42" s="129"/>
      <c r="FG42" s="129"/>
      <c r="FH42" s="129"/>
      <c r="FI42" s="167"/>
      <c r="FJ42" s="135"/>
      <c r="FK42" s="135"/>
      <c r="FL42" s="140"/>
      <c r="FM42" s="140"/>
      <c r="FN42" s="140"/>
      <c r="FO42" s="140"/>
      <c r="FP42" s="140"/>
      <c r="FQ42" s="140"/>
      <c r="FR42" s="143"/>
      <c r="FS42" s="143"/>
      <c r="FT42" s="144"/>
      <c r="FU42" s="144"/>
      <c r="FV42" s="146"/>
      <c r="FW42" s="146"/>
      <c r="FX42" s="146"/>
      <c r="FY42" s="146"/>
      <c r="GF42" s="137"/>
      <c r="GN42" s="129"/>
      <c r="GO42" s="129"/>
      <c r="GP42" s="129"/>
      <c r="GQ42" s="124"/>
      <c r="GZ42" s="137"/>
      <c r="HE42" s="129"/>
      <c r="HF42" s="129"/>
      <c r="HG42" s="129"/>
      <c r="HH42" s="129"/>
      <c r="HI42" s="129"/>
      <c r="HJ42" s="129"/>
      <c r="HK42" s="51"/>
      <c r="HL42" s="78"/>
      <c r="HM42" s="116"/>
      <c r="HN42" s="119"/>
      <c r="HO42" s="51"/>
      <c r="HP42" s="118"/>
      <c r="HQ42" s="129"/>
      <c r="HS42" s="77"/>
      <c r="HT42" s="19"/>
      <c r="HU42" s="77"/>
    </row>
    <row r="43" spans="2:262" ht="12" hidden="1" customHeight="1" x14ac:dyDescent="0.2">
      <c r="B43" s="217" t="s">
        <v>156</v>
      </c>
      <c r="C43" s="70"/>
      <c r="D43" s="74"/>
      <c r="E43" s="10"/>
      <c r="F43" s="74"/>
      <c r="G43" s="10"/>
      <c r="H43" s="74"/>
      <c r="I43" s="10"/>
      <c r="J43" s="74"/>
      <c r="K43" s="10"/>
      <c r="L43" s="74"/>
      <c r="M43" s="10"/>
      <c r="N43" s="32"/>
      <c r="O43" s="10"/>
      <c r="P43" s="8"/>
      <c r="Q43" s="12"/>
      <c r="R43" s="194"/>
      <c r="S43" s="12"/>
      <c r="T43" s="8"/>
      <c r="U43" s="12"/>
      <c r="V43" s="8"/>
      <c r="W43" s="12"/>
      <c r="X43" s="8"/>
      <c r="Y43" s="12"/>
      <c r="Z43" s="8"/>
      <c r="AA43" s="12"/>
      <c r="AB43" s="8"/>
      <c r="AC43" s="12"/>
      <c r="AD43" s="8"/>
      <c r="AE43" s="12"/>
      <c r="AF43" s="8"/>
      <c r="AG43" s="12"/>
      <c r="AH43" s="8"/>
      <c r="AI43" s="12"/>
      <c r="AJ43" s="8"/>
      <c r="AK43" s="12"/>
      <c r="AL43" s="8"/>
      <c r="AM43" s="12"/>
      <c r="AN43" s="8"/>
      <c r="AO43" s="192"/>
      <c r="AP43" s="194"/>
      <c r="AQ43" s="192"/>
      <c r="AR43" s="194"/>
      <c r="AS43" s="192"/>
      <c r="AT43" s="194"/>
      <c r="AU43" s="192"/>
      <c r="AV43" s="8"/>
      <c r="AW43" s="12"/>
      <c r="AX43" s="8"/>
      <c r="AY43" s="12"/>
      <c r="AZ43" s="8"/>
      <c r="BA43" s="192"/>
      <c r="BB43" s="8"/>
      <c r="BC43" s="192"/>
      <c r="BD43" s="194"/>
      <c r="BE43" s="192"/>
      <c r="BF43" s="194"/>
      <c r="BG43" s="192"/>
      <c r="BH43" s="194"/>
      <c r="BI43" s="219"/>
      <c r="BJ43" s="194"/>
      <c r="BK43" s="228"/>
      <c r="BL43" s="194"/>
      <c r="BM43" s="192"/>
      <c r="BN43" s="194"/>
      <c r="BO43" s="219"/>
      <c r="BP43" s="194"/>
      <c r="BQ43" s="10"/>
      <c r="BR43" s="194"/>
      <c r="BS43" s="192"/>
      <c r="BT43" s="194"/>
      <c r="BU43" s="192"/>
      <c r="BV43" s="194"/>
      <c r="BW43" s="192"/>
      <c r="BX43" s="194"/>
      <c r="BY43" s="192"/>
      <c r="BZ43" s="194"/>
      <c r="CA43" s="192"/>
      <c r="CB43" s="194"/>
      <c r="CC43" s="192"/>
      <c r="CD43" s="194"/>
      <c r="CE43" s="192"/>
      <c r="CF43" s="194"/>
      <c r="CG43" s="192"/>
      <c r="CH43" s="194"/>
      <c r="CI43" s="192"/>
      <c r="CJ43" s="194"/>
      <c r="CK43" s="192"/>
      <c r="CL43" s="194"/>
      <c r="CM43" s="192"/>
      <c r="CN43" s="194"/>
      <c r="CO43" s="192"/>
      <c r="CP43" s="194"/>
      <c r="CQ43" s="192"/>
      <c r="CR43" s="194"/>
      <c r="CS43" s="192"/>
      <c r="CT43" s="194"/>
      <c r="CU43" s="192"/>
      <c r="CV43" s="194"/>
      <c r="CW43" s="192"/>
      <c r="CX43" s="194"/>
      <c r="CY43" s="192"/>
      <c r="CZ43" s="194"/>
      <c r="DA43" s="192"/>
      <c r="DB43" s="194"/>
      <c r="DC43" s="192"/>
      <c r="DD43" s="194"/>
      <c r="DE43" s="192"/>
      <c r="DF43" s="194"/>
      <c r="DG43" s="192"/>
      <c r="DH43" s="194"/>
      <c r="DI43" s="192"/>
      <c r="DJ43" s="194"/>
      <c r="DK43" s="192"/>
      <c r="DL43" s="8"/>
      <c r="DM43" s="192"/>
      <c r="DN43" s="155">
        <f>COUNTA(E43,G43,I43,K43,M43,O43,Q43,S43,U43,W43,Y43,AA43,AC43,AE43,AG43,AI43,AK43,AM43,AO43,AQ43,AS43,AU43,AW43,AY43,BA43,BC43,BE43,BG43,BI43,BK43,BM43,BO43,BQ43,BS43,BU43,BW43, BY43,CA43,CC43,CE43,CG43,CI43,CK43,CM43,CO43,CQ43,CS43,CU43,CW43,CY43,DA43,DC43,DE43,DG43,DI43,DK43,DM43, )-1</f>
        <v>0</v>
      </c>
      <c r="DO43" s="71"/>
      <c r="DP43" s="72"/>
      <c r="DQ43" s="73"/>
      <c r="DR43" s="74"/>
      <c r="DS43" s="75"/>
      <c r="DT43" s="177" t="e">
        <f>SUM(E43,G43,I43,M43,O43,Q43,S43,U43,W43,Y43,AA43,AC43,AE43,AG43,AI43,AK43,AM43,AO43,AQ43,AS43,AU43,AW43,AY43,BA43,BC43,BE43,BG43,BI43,BK43,BM43,BO43,BQ43,BS43,BU43,BW43,BY43,CA43,CC43,CE43,CG43,CI43,CK43,CO43,CQ43,,CS43,CU43,CW43,CY43,DA43,DC43,DE43,DI43,DK43,DM43,)/DN43</f>
        <v>#DIV/0!</v>
      </c>
      <c r="DU43" s="178" t="e">
        <f>(DQ43+DS43)/DN43</f>
        <v>#DIV/0!</v>
      </c>
      <c r="DV43" s="202">
        <f t="shared" ref="DV43" si="17">F43-C43</f>
        <v>0</v>
      </c>
      <c r="DW43" s="74"/>
      <c r="DX43" s="230">
        <f>DW43*0.2</f>
        <v>0</v>
      </c>
      <c r="DY43" s="204" t="e">
        <f xml:space="preserve"> SUM(DX43/DN43)</f>
        <v>#DIV/0!</v>
      </c>
      <c r="EB43" s="129"/>
      <c r="EC43" s="147"/>
      <c r="ED43" s="147"/>
      <c r="EE43" s="147"/>
      <c r="EF43" s="147"/>
      <c r="EG43" s="147"/>
      <c r="EH43" s="147"/>
      <c r="EI43" s="147"/>
      <c r="EJ43" s="147"/>
      <c r="EK43" s="147"/>
      <c r="EL43" s="147"/>
      <c r="EM43" s="147"/>
      <c r="EN43" s="147"/>
      <c r="EO43" s="147"/>
      <c r="EP43" s="147"/>
      <c r="EQ43" s="147"/>
      <c r="ER43" s="147"/>
      <c r="ES43" s="147"/>
      <c r="ET43" s="147"/>
      <c r="EU43" s="147"/>
      <c r="EV43" s="147"/>
      <c r="EW43" s="147"/>
      <c r="EX43" s="147"/>
      <c r="EY43" s="147"/>
      <c r="EZ43" s="129"/>
      <c r="FA43" s="129"/>
      <c r="FB43" s="129"/>
      <c r="FC43" s="129"/>
      <c r="FD43" s="129"/>
      <c r="FE43" s="129"/>
      <c r="FF43" s="129"/>
      <c r="FG43" s="129"/>
      <c r="FH43" s="129"/>
      <c r="FI43" s="129"/>
      <c r="FJ43" s="129"/>
      <c r="FK43" s="129"/>
      <c r="FL43" s="129"/>
      <c r="FM43" s="129"/>
      <c r="FN43" s="167"/>
      <c r="FO43" s="135"/>
      <c r="FP43" s="135"/>
      <c r="FQ43" s="140"/>
      <c r="FR43" s="140"/>
      <c r="FS43" s="140"/>
      <c r="FT43" s="140"/>
      <c r="FU43" s="140"/>
      <c r="FV43" s="140"/>
      <c r="FW43" s="143"/>
      <c r="FX43" s="143"/>
      <c r="FY43" s="144"/>
      <c r="FZ43" s="144"/>
      <c r="GA43" s="146"/>
      <c r="GB43" s="146"/>
      <c r="GC43" s="146"/>
      <c r="GD43" s="146"/>
      <c r="GK43" s="137"/>
      <c r="GS43" s="129"/>
      <c r="GT43" s="129"/>
      <c r="GU43" s="129"/>
      <c r="GV43" s="124"/>
      <c r="HE43" s="137"/>
      <c r="HJ43" s="129"/>
      <c r="HK43" s="129"/>
      <c r="HL43" s="129"/>
      <c r="HM43" s="129"/>
      <c r="HN43" s="129"/>
      <c r="HO43" s="129"/>
      <c r="HP43" s="129"/>
      <c r="HQ43" s="124"/>
      <c r="HR43" s="92"/>
      <c r="HS43" s="118"/>
      <c r="HT43" s="115"/>
      <c r="HU43" s="118"/>
      <c r="HX43" s="77"/>
      <c r="HY43" s="77"/>
    </row>
    <row r="44" spans="2:262" ht="12" hidden="1" customHeight="1" x14ac:dyDescent="0.2">
      <c r="B44" s="217" t="s">
        <v>157</v>
      </c>
      <c r="C44" s="70"/>
      <c r="D44" s="74"/>
      <c r="E44" s="10"/>
      <c r="F44" s="74"/>
      <c r="G44" s="10"/>
      <c r="H44" s="32"/>
      <c r="I44" s="10"/>
      <c r="J44" s="82"/>
      <c r="K44" s="12"/>
      <c r="L44" s="82"/>
      <c r="M44" s="12"/>
      <c r="N44" s="32"/>
      <c r="O44" s="10"/>
      <c r="P44" s="8"/>
      <c r="Q44" s="12"/>
      <c r="R44" s="8"/>
      <c r="S44" s="12"/>
      <c r="T44" s="8"/>
      <c r="U44" s="12"/>
      <c r="V44" s="8"/>
      <c r="W44" s="12"/>
      <c r="X44" s="8"/>
      <c r="Y44" s="12"/>
      <c r="Z44" s="8"/>
      <c r="AA44" s="12"/>
      <c r="AB44" s="8"/>
      <c r="AC44" s="12"/>
      <c r="AD44" s="8"/>
      <c r="AE44" s="12"/>
      <c r="AF44" s="8"/>
      <c r="AG44" s="12"/>
      <c r="AH44" s="8"/>
      <c r="AI44" s="12"/>
      <c r="AJ44" s="8"/>
      <c r="AK44" s="12"/>
      <c r="AL44" s="8"/>
      <c r="AM44" s="12"/>
      <c r="AN44" s="8"/>
      <c r="AO44" s="192"/>
      <c r="AP44" s="194"/>
      <c r="AQ44" s="192"/>
      <c r="AR44" s="194"/>
      <c r="AS44" s="192"/>
      <c r="AT44" s="194"/>
      <c r="AU44" s="192"/>
      <c r="AV44" s="8"/>
      <c r="AW44" s="12"/>
      <c r="AX44" s="8"/>
      <c r="AY44" s="12"/>
      <c r="AZ44" s="8"/>
      <c r="BA44" s="192"/>
      <c r="BB44" s="8"/>
      <c r="BC44" s="192"/>
      <c r="BD44" s="194"/>
      <c r="BE44" s="192"/>
      <c r="BF44" s="194"/>
      <c r="BG44" s="192"/>
      <c r="BH44" s="194"/>
      <c r="BI44" s="219"/>
      <c r="BJ44" s="194"/>
      <c r="BK44" s="228"/>
      <c r="BL44" s="194"/>
      <c r="BM44" s="192"/>
      <c r="BN44" s="194"/>
      <c r="BO44" s="219"/>
      <c r="BP44" s="194"/>
      <c r="BQ44" s="10"/>
      <c r="BR44" s="194"/>
      <c r="BS44" s="192"/>
      <c r="BT44" s="194"/>
      <c r="BU44" s="192"/>
      <c r="BV44" s="194"/>
      <c r="BW44" s="192"/>
      <c r="BX44" s="194"/>
      <c r="BY44" s="192"/>
      <c r="BZ44" s="194"/>
      <c r="CA44" s="192"/>
      <c r="CB44" s="194"/>
      <c r="CC44" s="192"/>
      <c r="CD44" s="194"/>
      <c r="CE44" s="192"/>
      <c r="CF44" s="194"/>
      <c r="CG44" s="192"/>
      <c r="CH44" s="194"/>
      <c r="CI44" s="192"/>
      <c r="CJ44" s="194"/>
      <c r="CK44" s="192"/>
      <c r="CL44" s="194"/>
      <c r="CM44" s="192"/>
      <c r="CN44" s="194"/>
      <c r="CO44" s="192"/>
      <c r="CP44" s="194"/>
      <c r="CQ44" s="192"/>
      <c r="CR44" s="194"/>
      <c r="CS44" s="192"/>
      <c r="CT44" s="194"/>
      <c r="CU44" s="192"/>
      <c r="CV44" s="194"/>
      <c r="CW44" s="192"/>
      <c r="CX44" s="194"/>
      <c r="CY44" s="192"/>
      <c r="CZ44" s="194"/>
      <c r="DA44" s="192"/>
      <c r="DB44" s="194"/>
      <c r="DC44" s="192"/>
      <c r="DD44" s="194"/>
      <c r="DE44" s="192"/>
      <c r="DF44" s="194"/>
      <c r="DG44" s="192"/>
      <c r="DH44" s="194"/>
      <c r="DI44" s="192"/>
      <c r="DJ44" s="194"/>
      <c r="DK44" s="192"/>
      <c r="DL44" s="8"/>
      <c r="DM44" s="192"/>
      <c r="DN44" s="155"/>
      <c r="DO44" s="71"/>
      <c r="DP44" s="72"/>
      <c r="DQ44" s="73"/>
      <c r="DR44" s="74"/>
      <c r="DS44" s="75"/>
      <c r="DT44" s="177"/>
      <c r="DU44" s="53"/>
      <c r="DV44" s="202"/>
      <c r="DW44" s="74"/>
      <c r="DX44" s="33"/>
      <c r="DY44" s="206"/>
      <c r="DZ44" s="112"/>
      <c r="EB44" s="129"/>
      <c r="EC44" s="147"/>
      <c r="ED44" s="147"/>
      <c r="EE44" s="147"/>
      <c r="EF44" s="147"/>
      <c r="EG44" s="147"/>
      <c r="EH44" s="147"/>
      <c r="EI44" s="147"/>
      <c r="EJ44" s="147"/>
      <c r="EK44" s="147"/>
      <c r="EL44" s="147"/>
      <c r="EM44" s="147"/>
      <c r="EN44" s="147"/>
      <c r="EO44" s="147"/>
      <c r="EP44" s="147"/>
      <c r="EQ44" s="147"/>
      <c r="ER44" s="147"/>
      <c r="ES44" s="147"/>
      <c r="ET44" s="147"/>
      <c r="EU44" s="147"/>
      <c r="EV44" s="147"/>
      <c r="EW44" s="147"/>
      <c r="EX44" s="147"/>
      <c r="EY44" s="147"/>
      <c r="EZ44" s="129"/>
      <c r="FA44" s="129"/>
      <c r="FB44" s="129"/>
      <c r="FC44" s="129"/>
      <c r="FD44" s="129"/>
      <c r="FE44" s="129"/>
      <c r="FF44" s="129"/>
      <c r="FG44" s="129"/>
      <c r="FH44" s="129"/>
      <c r="FI44" s="129"/>
      <c r="FJ44" s="129"/>
      <c r="FK44" s="129"/>
      <c r="FL44" s="129"/>
      <c r="FM44" s="129"/>
      <c r="FN44" s="167"/>
      <c r="FO44" s="135"/>
      <c r="FP44" s="135"/>
      <c r="FQ44" s="140"/>
      <c r="FR44" s="140"/>
      <c r="FS44" s="140"/>
      <c r="FT44" s="140"/>
      <c r="FU44" s="140"/>
      <c r="FV44" s="140"/>
      <c r="FW44" s="143"/>
      <c r="FX44" s="143"/>
      <c r="FY44" s="144"/>
      <c r="FZ44" s="144"/>
      <c r="GA44" s="146"/>
      <c r="GB44" s="146"/>
      <c r="GC44" s="146"/>
      <c r="GD44" s="146"/>
      <c r="GK44" s="137"/>
      <c r="GS44" s="129"/>
      <c r="GT44" s="129"/>
      <c r="GU44" s="129"/>
      <c r="GV44" s="124"/>
      <c r="HE44" s="137"/>
      <c r="HJ44" s="129"/>
      <c r="HK44" s="129"/>
      <c r="HL44" s="129"/>
      <c r="HM44" s="129"/>
      <c r="HN44" s="129"/>
      <c r="HO44" s="129"/>
      <c r="HP44" s="129"/>
      <c r="HQ44" s="78"/>
      <c r="HR44" s="116"/>
      <c r="HS44" s="119"/>
      <c r="HT44" s="4"/>
      <c r="HU44" s="118"/>
      <c r="HV44" s="51"/>
      <c r="HY44" s="77"/>
      <c r="HZ44" s="77"/>
    </row>
    <row r="45" spans="2:262" ht="12" customHeight="1" x14ac:dyDescent="0.2">
      <c r="B45" s="103" t="s">
        <v>153</v>
      </c>
      <c r="C45" s="53">
        <v>25</v>
      </c>
      <c r="D45" s="32">
        <v>25</v>
      </c>
      <c r="E45" s="243">
        <v>43</v>
      </c>
      <c r="F45" s="201">
        <v>23</v>
      </c>
      <c r="G45" s="10"/>
      <c r="H45" s="8"/>
      <c r="I45" s="12"/>
      <c r="J45" s="82"/>
      <c r="K45" s="12"/>
      <c r="L45" s="82"/>
      <c r="M45" s="12"/>
      <c r="N45" s="32"/>
      <c r="O45" s="10"/>
      <c r="P45" s="8"/>
      <c r="Q45" s="12"/>
      <c r="R45" s="8"/>
      <c r="S45" s="12"/>
      <c r="T45" s="8"/>
      <c r="U45" s="12"/>
      <c r="V45" s="8"/>
      <c r="W45" s="12"/>
      <c r="X45" s="8"/>
      <c r="Y45" s="12"/>
      <c r="Z45" s="8"/>
      <c r="AA45" s="12"/>
      <c r="AB45" s="8"/>
      <c r="AC45" s="12"/>
      <c r="AD45" s="8"/>
      <c r="AE45" s="12"/>
      <c r="AF45" s="8"/>
      <c r="AG45" s="12"/>
      <c r="AH45" s="8"/>
      <c r="AI45" s="12"/>
      <c r="AJ45" s="8"/>
      <c r="AK45" s="261"/>
      <c r="AL45" s="8"/>
      <c r="AM45" s="12"/>
      <c r="AN45" s="8"/>
      <c r="AO45" s="192"/>
      <c r="AP45" s="194"/>
      <c r="AQ45" s="192"/>
      <c r="AR45" s="194"/>
      <c r="AS45" s="192"/>
      <c r="AT45" s="194"/>
      <c r="AU45" s="192"/>
      <c r="AV45" s="8"/>
      <c r="AW45" s="12"/>
      <c r="AX45" s="8"/>
      <c r="AY45" s="12"/>
      <c r="AZ45" s="8"/>
      <c r="BA45" s="192"/>
      <c r="BB45" s="8"/>
      <c r="BC45" s="196"/>
      <c r="BD45" s="195"/>
      <c r="BE45" s="196"/>
      <c r="BF45" s="195"/>
      <c r="BG45" s="192"/>
      <c r="BH45" s="195"/>
      <c r="BI45" s="219"/>
      <c r="BJ45" s="195"/>
      <c r="BK45" s="228"/>
      <c r="BL45" s="195"/>
      <c r="BM45" s="192"/>
      <c r="BN45" s="195"/>
      <c r="BO45" s="219"/>
      <c r="BP45" s="195"/>
      <c r="BQ45" s="10"/>
      <c r="BR45" s="195"/>
      <c r="BS45" s="192"/>
      <c r="BT45" s="195"/>
      <c r="BU45" s="192"/>
      <c r="BV45" s="195"/>
      <c r="BW45" s="192"/>
      <c r="BX45" s="195"/>
      <c r="BY45" s="192"/>
      <c r="BZ45" s="195"/>
      <c r="CA45" s="192"/>
      <c r="CB45" s="195"/>
      <c r="CC45" s="192"/>
      <c r="CD45" s="195"/>
      <c r="CE45" s="192"/>
      <c r="CF45" s="195"/>
      <c r="CG45" s="192"/>
      <c r="CH45" s="195"/>
      <c r="CI45" s="192"/>
      <c r="CJ45" s="195"/>
      <c r="CK45" s="192"/>
      <c r="CL45" s="195"/>
      <c r="CM45" s="192"/>
      <c r="CN45" s="195"/>
      <c r="CO45" s="192"/>
      <c r="CP45" s="195"/>
      <c r="CQ45" s="192"/>
      <c r="CR45" s="195"/>
      <c r="CS45" s="192"/>
      <c r="CT45" s="194"/>
      <c r="CU45" s="192"/>
      <c r="CV45" s="195"/>
      <c r="CW45" s="192"/>
      <c r="CX45" s="195"/>
      <c r="CY45" s="192"/>
      <c r="CZ45" s="194"/>
      <c r="DA45" s="192"/>
      <c r="DB45" s="194"/>
      <c r="DC45" s="192"/>
      <c r="DD45" s="194"/>
      <c r="DE45" s="192"/>
      <c r="DF45" s="194"/>
      <c r="DG45" s="192"/>
      <c r="DH45" s="194"/>
      <c r="DI45" s="192"/>
      <c r="DJ45" s="194"/>
      <c r="DK45" s="192"/>
      <c r="DL45" s="8"/>
      <c r="DM45" s="192"/>
      <c r="DN45" s="155">
        <f>COUNTA(E45,G45,I45,K45,M45,O45,Q45,S45,U45,W45,Y45,AA45,AC45,AE45,AG45,AI45,AK45,AM45,AO45,AQ45,AS45,AU45,AW45,AY45,BA45,BC45,BE45,BG45,BI45,BK45,BM45,BO45,BQ45,BS45,BU45,BW45, BY45,CA45,CC45,CE45,CG45,CI45,CK45,CM45,CO45,CQ45,CS45,CU45,CW45,CY45,DA45,DC45,DE45,DG45,DI45,DK45,DM45, )-1</f>
        <v>1</v>
      </c>
      <c r="DO45" s="71">
        <v>1</v>
      </c>
      <c r="DP45" s="72"/>
      <c r="DQ45" s="290">
        <v>7</v>
      </c>
      <c r="DR45" s="74"/>
      <c r="DS45" s="75"/>
      <c r="DT45" s="177">
        <f>SUM(E45,G45,I45,M45,O45,Q45,S45,U45,W45,Y45,AA45,AC45,AE45,AG45,AI45,AK45,AM45,AO45,AQ45,AS45,AU45,AW45,AY45,BA45,BC45,BE45,BG45,BI45,BK45,BM45,BO45,BQ45,BS45,BU45,BW45,BY45,CA45,CC45,CE45,CG45,CI45,CK45,CO45,CQ45,,CS45,CU45,CW45,CY45,DA45,DC45,DE45,DI45,DK45,DM45,)/DN45</f>
        <v>43</v>
      </c>
      <c r="DU45" s="178">
        <f>(DQ45+DS45)/DN45</f>
        <v>7</v>
      </c>
      <c r="DV45" s="202">
        <f t="shared" ref="DV45" si="18">F45-C45</f>
        <v>-2</v>
      </c>
      <c r="DW45" s="74"/>
      <c r="DX45" s="230">
        <f>DW45*0.2</f>
        <v>0</v>
      </c>
      <c r="DY45" s="204">
        <f xml:space="preserve"> SUM(DX45/DN45)</f>
        <v>0</v>
      </c>
      <c r="EB45" s="19"/>
      <c r="EC45" s="19"/>
      <c r="ED45" s="19"/>
      <c r="EE45" s="19"/>
      <c r="EF45" s="19"/>
      <c r="EG45" s="19"/>
      <c r="EH45" s="19"/>
      <c r="EI45" s="19"/>
      <c r="EJ45" s="19"/>
      <c r="EK45" s="19"/>
      <c r="EL45" s="19"/>
      <c r="EM45" s="19"/>
      <c r="EN45" s="19"/>
      <c r="EO45" s="19"/>
      <c r="EP45" s="19"/>
      <c r="EQ45" s="19"/>
      <c r="ER45" s="19"/>
      <c r="ES45" s="19"/>
      <c r="ET45" s="19"/>
      <c r="EU45" s="19"/>
      <c r="EV45" s="19"/>
      <c r="EW45" s="19"/>
      <c r="EX45" s="19"/>
      <c r="EY45" s="19"/>
      <c r="EZ45" s="19"/>
      <c r="FA45" s="19"/>
      <c r="FB45" s="19"/>
      <c r="FC45" s="19"/>
      <c r="FD45" s="19"/>
      <c r="FE45" s="19"/>
      <c r="FF45" s="19"/>
      <c r="FG45" s="19"/>
      <c r="FH45" s="19"/>
      <c r="FI45" s="19"/>
      <c r="FJ45" s="19"/>
      <c r="FK45" s="19"/>
      <c r="FL45" s="19"/>
      <c r="FM45" s="19"/>
      <c r="FN45" s="19"/>
      <c r="FO45" s="19"/>
      <c r="FP45" s="19"/>
      <c r="FQ45" s="19"/>
      <c r="FR45" s="19"/>
      <c r="FS45" s="19"/>
      <c r="FT45" s="19"/>
      <c r="FU45" s="19"/>
      <c r="FV45" s="19"/>
      <c r="FW45" s="19"/>
      <c r="FX45" s="19"/>
      <c r="FY45" s="19"/>
      <c r="FZ45" s="19"/>
      <c r="GA45" s="19"/>
      <c r="GB45" s="19"/>
      <c r="GC45" s="19"/>
      <c r="GD45" s="19"/>
      <c r="GK45" s="137"/>
      <c r="GS45" s="19"/>
      <c r="GT45" s="19"/>
      <c r="GU45" s="19"/>
      <c r="GV45" s="77"/>
      <c r="HE45" s="137"/>
      <c r="HJ45" s="121"/>
      <c r="HK45" s="121"/>
      <c r="HL45" s="121"/>
      <c r="HM45" s="121"/>
      <c r="HN45" s="121"/>
      <c r="HO45" s="121"/>
      <c r="HP45" s="19"/>
      <c r="HQ45" s="77"/>
      <c r="HU45" s="117"/>
    </row>
    <row r="46" spans="2:262" ht="12" customHeight="1" x14ac:dyDescent="0.2">
      <c r="B46" s="103" t="s">
        <v>154</v>
      </c>
      <c r="C46" s="53"/>
      <c r="D46" s="8"/>
      <c r="E46" s="12"/>
      <c r="F46" s="8"/>
      <c r="G46" s="12"/>
      <c r="H46" s="8"/>
      <c r="I46" s="12"/>
      <c r="J46" s="82"/>
      <c r="K46" s="12"/>
      <c r="L46" s="82"/>
      <c r="M46" s="12"/>
      <c r="N46" s="32"/>
      <c r="O46" s="10"/>
      <c r="P46" s="194"/>
      <c r="Q46" s="12"/>
      <c r="R46" s="8"/>
      <c r="S46" s="12"/>
      <c r="T46" s="8"/>
      <c r="U46" s="12"/>
      <c r="V46" s="8"/>
      <c r="W46" s="12"/>
      <c r="X46" s="8"/>
      <c r="Y46" s="12"/>
      <c r="Z46" s="8"/>
      <c r="AA46" s="12"/>
      <c r="AB46" s="8"/>
      <c r="AC46" s="12"/>
      <c r="AD46" s="8"/>
      <c r="AE46" s="12"/>
      <c r="AF46" s="8"/>
      <c r="AG46" s="12"/>
      <c r="AH46" s="8"/>
      <c r="AI46" s="12"/>
      <c r="AJ46" s="8"/>
      <c r="AK46" s="12"/>
      <c r="AL46" s="8"/>
      <c r="AM46" s="12"/>
      <c r="AN46" s="8"/>
      <c r="AO46" s="192"/>
      <c r="AP46" s="194"/>
      <c r="AQ46" s="192"/>
      <c r="AR46" s="194"/>
      <c r="AS46" s="192"/>
      <c r="AT46" s="194"/>
      <c r="AU46" s="192"/>
      <c r="AV46" s="8"/>
      <c r="AW46" s="12"/>
      <c r="AX46" s="8"/>
      <c r="AY46" s="12"/>
      <c r="AZ46" s="8"/>
      <c r="BA46" s="192"/>
      <c r="BB46" s="8"/>
      <c r="BC46" s="196"/>
      <c r="BD46" s="195"/>
      <c r="BE46" s="196"/>
      <c r="BF46" s="195"/>
      <c r="BG46" s="192"/>
      <c r="BH46" s="195"/>
      <c r="BI46" s="219"/>
      <c r="BJ46" s="195"/>
      <c r="BK46" s="228"/>
      <c r="BL46" s="195"/>
      <c r="BM46" s="192"/>
      <c r="BN46" s="195"/>
      <c r="BO46" s="219"/>
      <c r="BP46" s="195"/>
      <c r="BQ46" s="192"/>
      <c r="BR46" s="195"/>
      <c r="BS46" s="192"/>
      <c r="BT46" s="195"/>
      <c r="BU46" s="192"/>
      <c r="BV46" s="195"/>
      <c r="BW46" s="192"/>
      <c r="BX46" s="195"/>
      <c r="BY46" s="192"/>
      <c r="BZ46" s="195"/>
      <c r="CA46" s="192"/>
      <c r="CB46" s="195"/>
      <c r="CC46" s="192"/>
      <c r="CD46" s="195"/>
      <c r="CE46" s="192"/>
      <c r="CF46" s="195"/>
      <c r="CG46" s="192"/>
      <c r="CH46" s="195"/>
      <c r="CI46" s="192"/>
      <c r="CJ46" s="195"/>
      <c r="CK46" s="192"/>
      <c r="CL46" s="195"/>
      <c r="CM46" s="192"/>
      <c r="CN46" s="195"/>
      <c r="CO46" s="192"/>
      <c r="CP46" s="195"/>
      <c r="CQ46" s="192"/>
      <c r="CR46" s="195"/>
      <c r="CS46" s="192"/>
      <c r="CT46" s="194"/>
      <c r="CU46" s="192"/>
      <c r="CV46" s="195"/>
      <c r="CW46" s="192"/>
      <c r="CX46" s="195"/>
      <c r="CY46" s="192"/>
      <c r="CZ46" s="194"/>
      <c r="DA46" s="192"/>
      <c r="DB46" s="194"/>
      <c r="DC46" s="192"/>
      <c r="DD46" s="194"/>
      <c r="DE46" s="192"/>
      <c r="DF46" s="194"/>
      <c r="DG46" s="192"/>
      <c r="DH46" s="194"/>
      <c r="DI46" s="192"/>
      <c r="DJ46" s="194"/>
      <c r="DK46" s="192"/>
      <c r="DL46" s="194"/>
      <c r="DM46" s="192"/>
      <c r="DN46" s="216"/>
      <c r="DO46" s="71"/>
      <c r="DP46" s="72"/>
      <c r="DQ46" s="73"/>
      <c r="DR46" s="74"/>
      <c r="DS46" s="75"/>
      <c r="DT46" s="149"/>
      <c r="DU46" s="53"/>
      <c r="DV46" s="202"/>
      <c r="DW46" s="74"/>
      <c r="DX46" s="33"/>
      <c r="DY46" s="206"/>
      <c r="DZ46" s="113"/>
      <c r="EB46" s="77"/>
      <c r="EC46" s="77"/>
      <c r="EJ46" s="4"/>
      <c r="EK46" s="4"/>
      <c r="EL46" s="4"/>
      <c r="FN46" s="4"/>
      <c r="FO46" s="4"/>
      <c r="FP46" s="4"/>
      <c r="GZ46" s="137"/>
      <c r="HC46" s="77"/>
    </row>
    <row r="47" spans="2:262" ht="12" hidden="1" customHeight="1" x14ac:dyDescent="0.2">
      <c r="B47" s="217"/>
      <c r="C47" s="53"/>
      <c r="D47" s="32"/>
      <c r="E47" s="12"/>
      <c r="F47" s="32"/>
      <c r="G47" s="12"/>
      <c r="H47" s="8"/>
      <c r="I47" s="12"/>
      <c r="J47" s="82"/>
      <c r="K47" s="12"/>
      <c r="L47" s="82"/>
      <c r="M47" s="12"/>
      <c r="N47" s="32"/>
      <c r="O47" s="10"/>
      <c r="P47" s="194"/>
      <c r="Q47" s="12"/>
      <c r="R47" s="8"/>
      <c r="S47" s="12"/>
      <c r="T47" s="8"/>
      <c r="U47" s="12"/>
      <c r="V47" s="8"/>
      <c r="W47" s="12"/>
      <c r="X47" s="8"/>
      <c r="Y47" s="12"/>
      <c r="Z47" s="8"/>
      <c r="AA47" s="12"/>
      <c r="AB47" s="8"/>
      <c r="AC47" s="12"/>
      <c r="AD47" s="8"/>
      <c r="AE47" s="12"/>
      <c r="AF47" s="8"/>
      <c r="AG47" s="12"/>
      <c r="AH47" s="8"/>
      <c r="AI47" s="12"/>
      <c r="AJ47" s="8"/>
      <c r="AK47" s="12"/>
      <c r="AL47" s="8"/>
      <c r="AM47" s="12"/>
      <c r="AN47" s="8"/>
      <c r="AO47" s="192"/>
      <c r="AP47" s="194"/>
      <c r="AQ47" s="192"/>
      <c r="AR47" s="194"/>
      <c r="AS47" s="192"/>
      <c r="AT47" s="194"/>
      <c r="AU47" s="192"/>
      <c r="AV47" s="8"/>
      <c r="AW47" s="12"/>
      <c r="AX47" s="8"/>
      <c r="AY47" s="12"/>
      <c r="AZ47" s="8"/>
      <c r="BA47" s="192"/>
      <c r="BB47" s="8"/>
      <c r="BC47" s="196"/>
      <c r="BD47" s="8"/>
      <c r="BE47" s="196"/>
      <c r="BF47" s="8"/>
      <c r="BG47" s="192"/>
      <c r="BH47" s="8"/>
      <c r="BI47" s="219"/>
      <c r="BJ47" s="8"/>
      <c r="BK47" s="228"/>
      <c r="BL47" s="8"/>
      <c r="BM47" s="192"/>
      <c r="BN47" s="8"/>
      <c r="BO47" s="219"/>
      <c r="BP47" s="8"/>
      <c r="BQ47" s="192"/>
      <c r="BR47" s="8"/>
      <c r="BS47" s="192"/>
      <c r="BT47" s="8"/>
      <c r="BU47" s="192"/>
      <c r="BV47" s="8"/>
      <c r="BW47" s="192"/>
      <c r="BX47" s="8"/>
      <c r="BY47" s="192"/>
      <c r="BZ47" s="8"/>
      <c r="CA47" s="192"/>
      <c r="CB47" s="8"/>
      <c r="CC47" s="192"/>
      <c r="CD47" s="8"/>
      <c r="CE47" s="192"/>
      <c r="CF47" s="8"/>
      <c r="CG47" s="192"/>
      <c r="CH47" s="8"/>
      <c r="CI47" s="192"/>
      <c r="CJ47" s="8"/>
      <c r="CK47" s="192"/>
      <c r="CL47" s="8"/>
      <c r="CM47" s="192"/>
      <c r="CN47" s="8"/>
      <c r="CO47" s="192"/>
      <c r="CP47" s="8"/>
      <c r="CQ47" s="192"/>
      <c r="CR47" s="8"/>
      <c r="CS47" s="192"/>
      <c r="CT47" s="194"/>
      <c r="CU47" s="192"/>
      <c r="CV47" s="8"/>
      <c r="CW47" s="192"/>
      <c r="CX47" s="8"/>
      <c r="CY47" s="192"/>
      <c r="CZ47" s="194"/>
      <c r="DA47" s="192"/>
      <c r="DB47" s="194"/>
      <c r="DC47" s="192"/>
      <c r="DD47" s="194"/>
      <c r="DE47" s="192"/>
      <c r="DF47" s="194"/>
      <c r="DG47" s="192"/>
      <c r="DH47" s="194"/>
      <c r="DI47" s="192"/>
      <c r="DJ47" s="194"/>
      <c r="DK47" s="192"/>
      <c r="DL47" s="194"/>
      <c r="DM47" s="192"/>
      <c r="DN47" s="155">
        <f>COUNTA(E47,G47,I47,K47,M47,O47,Q47,S47,U47,W47,Y47,AA47,AC47,AE47,AG47,AI47,AK47,AM47,AO47,AQ47,AS47,AU47,AW47,AY47,BA47,BC47,BE47,BG47,BI47,BK47,BM47,BO47,BQ47,BS47,BU47,BW47, BY47,CA47,CC47,CE47,CG47,CI47,CK47,CM47,CO47,CQ47,CS47,CU47,CW47,CY47,DA47,DC47,DE47,DG47,DI47,DK47,DM47, )-1</f>
        <v>0</v>
      </c>
      <c r="DO47" s="71"/>
      <c r="DP47" s="72"/>
      <c r="DQ47" s="73"/>
      <c r="DR47" s="74"/>
      <c r="DS47" s="75"/>
      <c r="DT47" s="177" t="e">
        <f>SUM(E47,G47,I47,K47,M47,O47,Q47,S47,U47,W47,Y47,AA47,AC47,AE47,AG47,AI47,AK47,AM47,AO47,AQ47,AS47,AU47,AW47,AY47,BA47,BC47,BE47,BG47,BI47,BK47,BM47,BO47,BQ47,BS47,BU47,BW47,BY47,CA47,CC47,CE47,CG47,CI47,CK47,CM47,CO47,CQ47,,CS47,CU47,CW47,CY47,DA47,DC47,DE47,DG47,DI47,DK47,DM47,)/DN47</f>
        <v>#DIV/0!</v>
      </c>
      <c r="DU47" s="178" t="e">
        <f>(DQ47+DS47)/DN47</f>
        <v>#DIV/0!</v>
      </c>
      <c r="DV47" s="202">
        <f>CX47-C47</f>
        <v>0</v>
      </c>
      <c r="DW47" s="172"/>
      <c r="DX47" s="173">
        <f>DW47*0.2</f>
        <v>0</v>
      </c>
      <c r="DY47" s="204" t="e">
        <f xml:space="preserve"> SUM(DX47/DN47)</f>
        <v>#DIV/0!</v>
      </c>
      <c r="DZ47" s="113"/>
      <c r="EB47" s="77"/>
      <c r="EC47" s="77"/>
      <c r="EJ47" s="4"/>
      <c r="EK47" s="4"/>
      <c r="EL47" s="4"/>
      <c r="FN47" s="4"/>
      <c r="FO47" s="4"/>
      <c r="FP47" s="4"/>
      <c r="GZ47" s="137"/>
      <c r="HC47" s="77"/>
    </row>
    <row r="48" spans="2:262" ht="12" hidden="1" customHeight="1" x14ac:dyDescent="0.2">
      <c r="B48" s="217"/>
      <c r="C48" s="53"/>
      <c r="D48" s="32"/>
      <c r="E48" s="12"/>
      <c r="F48" s="32"/>
      <c r="G48" s="12"/>
      <c r="H48" s="8"/>
      <c r="I48" s="12"/>
      <c r="J48" s="82"/>
      <c r="K48" s="12"/>
      <c r="L48" s="82"/>
      <c r="M48" s="12"/>
      <c r="N48" s="32"/>
      <c r="O48" s="10"/>
      <c r="P48" s="194"/>
      <c r="Q48" s="12"/>
      <c r="R48" s="8"/>
      <c r="S48" s="12"/>
      <c r="T48" s="8"/>
      <c r="U48" s="12"/>
      <c r="V48" s="8"/>
      <c r="W48" s="12"/>
      <c r="X48" s="8"/>
      <c r="Y48" s="12"/>
      <c r="Z48" s="8"/>
      <c r="AA48" s="12"/>
      <c r="AB48" s="8"/>
      <c r="AC48" s="12"/>
      <c r="AD48" s="8"/>
      <c r="AE48" s="12"/>
      <c r="AF48" s="8"/>
      <c r="AG48" s="12"/>
      <c r="AH48" s="8"/>
      <c r="AI48" s="12"/>
      <c r="AJ48" s="8"/>
      <c r="AK48" s="12"/>
      <c r="AL48" s="8"/>
      <c r="AM48" s="12"/>
      <c r="AN48" s="8"/>
      <c r="AO48" s="192"/>
      <c r="AP48" s="194"/>
      <c r="AQ48" s="192"/>
      <c r="AR48" s="194"/>
      <c r="AS48" s="192"/>
      <c r="AT48" s="194"/>
      <c r="AU48" s="192"/>
      <c r="AV48" s="8"/>
      <c r="AW48" s="12"/>
      <c r="AX48" s="8"/>
      <c r="AY48" s="12"/>
      <c r="AZ48" s="8"/>
      <c r="BA48" s="192"/>
      <c r="BB48" s="8"/>
      <c r="BC48" s="196"/>
      <c r="BD48" s="8"/>
      <c r="BE48" s="196"/>
      <c r="BF48" s="8"/>
      <c r="BG48" s="192"/>
      <c r="BH48" s="8"/>
      <c r="BI48" s="219"/>
      <c r="BJ48" s="8"/>
      <c r="BK48" s="228"/>
      <c r="BL48" s="8"/>
      <c r="BM48" s="192"/>
      <c r="BN48" s="8"/>
      <c r="BO48" s="219"/>
      <c r="BP48" s="8"/>
      <c r="BQ48" s="192"/>
      <c r="BR48" s="8"/>
      <c r="BS48" s="192"/>
      <c r="BT48" s="8"/>
      <c r="BU48" s="192"/>
      <c r="BV48" s="8"/>
      <c r="BW48" s="192"/>
      <c r="BX48" s="8"/>
      <c r="BY48" s="192"/>
      <c r="BZ48" s="8"/>
      <c r="CA48" s="192"/>
      <c r="CB48" s="8"/>
      <c r="CC48" s="192"/>
      <c r="CD48" s="8"/>
      <c r="CE48" s="192"/>
      <c r="CF48" s="8"/>
      <c r="CG48" s="192"/>
      <c r="CH48" s="8"/>
      <c r="CI48" s="192"/>
      <c r="CJ48" s="8"/>
      <c r="CK48" s="192"/>
      <c r="CL48" s="8"/>
      <c r="CM48" s="192"/>
      <c r="CN48" s="8"/>
      <c r="CO48" s="192"/>
      <c r="CP48" s="8"/>
      <c r="CQ48" s="192"/>
      <c r="CR48" s="8"/>
      <c r="CS48" s="192"/>
      <c r="CT48" s="194"/>
      <c r="CU48" s="192"/>
      <c r="CV48" s="8"/>
      <c r="CW48" s="192"/>
      <c r="CX48" s="8"/>
      <c r="CY48" s="192"/>
      <c r="CZ48" s="194"/>
      <c r="DA48" s="192"/>
      <c r="DB48" s="194"/>
      <c r="DC48" s="192"/>
      <c r="DD48" s="194"/>
      <c r="DE48" s="192"/>
      <c r="DF48" s="194"/>
      <c r="DG48" s="192"/>
      <c r="DH48" s="194"/>
      <c r="DI48" s="192"/>
      <c r="DJ48" s="194"/>
      <c r="DK48" s="192"/>
      <c r="DL48" s="194"/>
      <c r="DM48" s="192"/>
      <c r="DN48" s="216"/>
      <c r="DO48" s="71"/>
      <c r="DP48" s="72"/>
      <c r="DQ48" s="73"/>
      <c r="DR48" s="74"/>
      <c r="DS48" s="75"/>
      <c r="DT48" s="149"/>
      <c r="DU48" s="53"/>
      <c r="DV48" s="202"/>
      <c r="DW48" s="74"/>
      <c r="DX48" s="33"/>
      <c r="DY48" s="206"/>
      <c r="DZ48" s="113"/>
      <c r="EB48" s="77"/>
      <c r="EC48" s="77"/>
      <c r="EJ48" s="4"/>
      <c r="EK48" s="4"/>
      <c r="EL48" s="4"/>
      <c r="FN48" s="4"/>
      <c r="FO48" s="4"/>
      <c r="FP48" s="4"/>
      <c r="GZ48" s="137"/>
      <c r="HC48" s="77"/>
    </row>
    <row r="49" spans="2:211" ht="12" hidden="1" customHeight="1" x14ac:dyDescent="0.2">
      <c r="B49" s="217"/>
      <c r="C49" s="53"/>
      <c r="D49" s="32"/>
      <c r="E49" s="10"/>
      <c r="F49" s="32"/>
      <c r="G49" s="10"/>
      <c r="H49" s="8"/>
      <c r="I49" s="12"/>
      <c r="J49" s="82"/>
      <c r="K49" s="12"/>
      <c r="L49" s="82"/>
      <c r="M49" s="12"/>
      <c r="N49" s="32"/>
      <c r="O49" s="10"/>
      <c r="P49" s="8"/>
      <c r="Q49" s="12"/>
      <c r="R49" s="8"/>
      <c r="S49" s="12"/>
      <c r="T49" s="8"/>
      <c r="U49" s="12"/>
      <c r="V49" s="8"/>
      <c r="W49" s="12"/>
      <c r="X49" s="8"/>
      <c r="Y49" s="12"/>
      <c r="Z49" s="8"/>
      <c r="AA49" s="12"/>
      <c r="AB49" s="8"/>
      <c r="AC49" s="12"/>
      <c r="AD49" s="8"/>
      <c r="AE49" s="12"/>
      <c r="AF49" s="8"/>
      <c r="AG49" s="12"/>
      <c r="AH49" s="8"/>
      <c r="AI49" s="12"/>
      <c r="AJ49" s="8"/>
      <c r="AK49" s="12"/>
      <c r="AL49" s="8"/>
      <c r="AM49" s="12"/>
      <c r="AN49" s="8"/>
      <c r="AO49" s="192"/>
      <c r="AP49" s="194"/>
      <c r="AQ49" s="192"/>
      <c r="AR49" s="194"/>
      <c r="AS49" s="192"/>
      <c r="AT49" s="194"/>
      <c r="AU49" s="192"/>
      <c r="AV49" s="8"/>
      <c r="AW49" s="12"/>
      <c r="AX49" s="8"/>
      <c r="AY49" s="12"/>
      <c r="AZ49" s="8"/>
      <c r="BA49" s="192"/>
      <c r="BB49" s="8"/>
      <c r="BC49" s="196"/>
      <c r="BD49" s="8"/>
      <c r="BE49" s="196"/>
      <c r="BF49" s="8"/>
      <c r="BG49" s="192"/>
      <c r="BH49" s="8"/>
      <c r="BI49" s="219"/>
      <c r="BJ49" s="8"/>
      <c r="BK49" s="228"/>
      <c r="BL49" s="8"/>
      <c r="BM49" s="192"/>
      <c r="BN49" s="8"/>
      <c r="BO49" s="219"/>
      <c r="BP49" s="8"/>
      <c r="BQ49" s="10"/>
      <c r="BR49" s="8"/>
      <c r="BS49" s="192"/>
      <c r="BT49" s="8"/>
      <c r="BU49" s="192"/>
      <c r="BV49" s="8"/>
      <c r="BW49" s="192"/>
      <c r="BX49" s="8"/>
      <c r="BY49" s="192"/>
      <c r="BZ49" s="8"/>
      <c r="CA49" s="192"/>
      <c r="CB49" s="8"/>
      <c r="CC49" s="192"/>
      <c r="CD49" s="8"/>
      <c r="CE49" s="192"/>
      <c r="CF49" s="8"/>
      <c r="CG49" s="192"/>
      <c r="CH49" s="8"/>
      <c r="CI49" s="192"/>
      <c r="CJ49" s="8"/>
      <c r="CK49" s="192"/>
      <c r="CL49" s="8"/>
      <c r="CM49" s="192"/>
      <c r="CN49" s="8"/>
      <c r="CO49" s="192"/>
      <c r="CP49" s="8"/>
      <c r="CQ49" s="192"/>
      <c r="CR49" s="8"/>
      <c r="CS49" s="192"/>
      <c r="CT49" s="194"/>
      <c r="CU49" s="192"/>
      <c r="CV49" s="8"/>
      <c r="CW49" s="192"/>
      <c r="CX49" s="8"/>
      <c r="CY49" s="192"/>
      <c r="CZ49" s="194"/>
      <c r="DA49" s="192"/>
      <c r="DB49" s="194"/>
      <c r="DC49" s="192"/>
      <c r="DD49" s="194"/>
      <c r="DE49" s="192"/>
      <c r="DF49" s="194"/>
      <c r="DG49" s="192"/>
      <c r="DH49" s="194"/>
      <c r="DI49" s="192"/>
      <c r="DJ49" s="194"/>
      <c r="DK49" s="192"/>
      <c r="DL49" s="8"/>
      <c r="DM49" s="192"/>
      <c r="DN49" s="155">
        <f>COUNTA(E49,G49,I49,K49,M49,O49,Q49,S49,U49,W49,Y49,AA49,AC49,AE49,AG49,AI49,AK49,AM49,AO49,AQ49,AS49,AU49,AW49,AY49,BA49,BC49,BE49,BG49,BI49,BK49,BM49,BO49,BQ49,BS49,BU49,BW49, BY49,CA49,CC49,CE49,CG49,CI49,CK49,CM49,CO49,CQ49,CS49,CU49,CW49,CY49,DA49,DC49,DE49,DG49,DI49,DK49,DM49, )-1</f>
        <v>0</v>
      </c>
      <c r="DO49" s="71"/>
      <c r="DP49" s="72"/>
      <c r="DQ49" s="73"/>
      <c r="DR49" s="74"/>
      <c r="DS49" s="75"/>
      <c r="DT49" s="177" t="e">
        <f>SUM(E49,G49,I49,M49,O49,Q49,S49,U49,W49,Y49,AA49,AC49,AE49,AG49,AI49,AK49,AM49,AO49,AQ49,AS49,AU49,AW49,AY49,BA49,BC49,BE49,BG49,BI49,BK49,BM49,BO49,BQ49,BS49,BU49,BW49,BY49,CA49,CC49,CE49,CG49,CI49,CK49,CO49,CQ49,,CS49,CU49,CW49,CY49,DA49,DC49,DE49,DI49,DK49,DM49,)/DN49</f>
        <v>#DIV/0!</v>
      </c>
      <c r="DU49" s="267" t="e">
        <f>(DQ49+DS49)/DN49</f>
        <v>#DIV/0!</v>
      </c>
      <c r="DV49" s="202">
        <f t="shared" ref="DV49" si="19">CX49-C49</f>
        <v>0</v>
      </c>
      <c r="DW49" s="74"/>
      <c r="DX49" s="230">
        <f>DW49*0.2</f>
        <v>0</v>
      </c>
      <c r="DY49" s="204" t="e">
        <f xml:space="preserve"> SUM(DX49/DN49)</f>
        <v>#DIV/0!</v>
      </c>
      <c r="DZ49" s="113"/>
      <c r="EB49" s="77"/>
      <c r="EC49" s="77"/>
      <c r="EJ49" s="4"/>
      <c r="EK49" s="4"/>
      <c r="EL49" s="4"/>
      <c r="FN49" s="4"/>
      <c r="FO49" s="4"/>
      <c r="FP49" s="4"/>
      <c r="GZ49" s="137"/>
      <c r="HC49" s="77"/>
    </row>
    <row r="50" spans="2:211" ht="12" hidden="1" customHeight="1" x14ac:dyDescent="0.2">
      <c r="B50" s="217"/>
      <c r="C50" s="53"/>
      <c r="D50" s="8"/>
      <c r="E50" s="12"/>
      <c r="F50" s="8"/>
      <c r="G50" s="12"/>
      <c r="H50" s="8"/>
      <c r="I50" s="12"/>
      <c r="J50" s="82"/>
      <c r="K50" s="12"/>
      <c r="L50" s="82"/>
      <c r="M50" s="12"/>
      <c r="N50" s="32"/>
      <c r="O50" s="10"/>
      <c r="P50" s="194"/>
      <c r="Q50" s="12"/>
      <c r="R50" s="8"/>
      <c r="S50" s="12"/>
      <c r="T50" s="8"/>
      <c r="U50" s="12"/>
      <c r="V50" s="8"/>
      <c r="W50" s="12"/>
      <c r="X50" s="8"/>
      <c r="Y50" s="12"/>
      <c r="Z50" s="8"/>
      <c r="AA50" s="12"/>
      <c r="AB50" s="8"/>
      <c r="AC50" s="12"/>
      <c r="AD50" s="8"/>
      <c r="AE50" s="12"/>
      <c r="AF50" s="8"/>
      <c r="AG50" s="12"/>
      <c r="AH50" s="8"/>
      <c r="AI50" s="12"/>
      <c r="AJ50" s="8"/>
      <c r="AK50" s="12"/>
      <c r="AL50" s="8"/>
      <c r="AM50" s="12"/>
      <c r="AN50" s="194"/>
      <c r="AO50" s="192"/>
      <c r="AP50" s="194"/>
      <c r="AQ50" s="192"/>
      <c r="AR50" s="194"/>
      <c r="AS50" s="192"/>
      <c r="AT50" s="194"/>
      <c r="AU50" s="192"/>
      <c r="AV50" s="8"/>
      <c r="AW50" s="12"/>
      <c r="AX50" s="8"/>
      <c r="AY50" s="12"/>
      <c r="AZ50" s="8"/>
      <c r="BA50" s="192"/>
      <c r="BB50" s="8"/>
      <c r="BC50" s="196"/>
      <c r="BD50" s="8"/>
      <c r="BE50" s="196"/>
      <c r="BF50" s="8"/>
      <c r="BG50" s="192"/>
      <c r="BH50" s="8"/>
      <c r="BI50" s="219"/>
      <c r="BJ50" s="8"/>
      <c r="BK50" s="228"/>
      <c r="BL50" s="8"/>
      <c r="BM50" s="192"/>
      <c r="BN50" s="8"/>
      <c r="BO50" s="219"/>
      <c r="BP50" s="8"/>
      <c r="BQ50" s="192"/>
      <c r="BR50" s="8"/>
      <c r="BS50" s="192"/>
      <c r="BT50" s="8"/>
      <c r="BU50" s="192"/>
      <c r="BV50" s="8"/>
      <c r="BW50" s="192"/>
      <c r="BX50" s="8"/>
      <c r="BY50" s="192"/>
      <c r="BZ50" s="8"/>
      <c r="CA50" s="192"/>
      <c r="CB50" s="8"/>
      <c r="CC50" s="192"/>
      <c r="CD50" s="8"/>
      <c r="CE50" s="192"/>
      <c r="CF50" s="8"/>
      <c r="CG50" s="192"/>
      <c r="CH50" s="8"/>
      <c r="CI50" s="192"/>
      <c r="CJ50" s="8"/>
      <c r="CK50" s="192"/>
      <c r="CL50" s="8"/>
      <c r="CM50" s="192"/>
      <c r="CN50" s="8"/>
      <c r="CO50" s="192"/>
      <c r="CP50" s="8"/>
      <c r="CQ50" s="192"/>
      <c r="CR50" s="8"/>
      <c r="CS50" s="192"/>
      <c r="CT50" s="194"/>
      <c r="CU50" s="192"/>
      <c r="CV50" s="8"/>
      <c r="CW50" s="192"/>
      <c r="CX50" s="8"/>
      <c r="CY50" s="192"/>
      <c r="CZ50" s="194"/>
      <c r="DA50" s="192"/>
      <c r="DB50" s="194"/>
      <c r="DC50" s="192"/>
      <c r="DD50" s="194"/>
      <c r="DE50" s="192"/>
      <c r="DF50" s="194"/>
      <c r="DG50" s="192"/>
      <c r="DH50" s="194"/>
      <c r="DI50" s="192"/>
      <c r="DJ50" s="194"/>
      <c r="DK50" s="192"/>
      <c r="DL50" s="194"/>
      <c r="DM50" s="192"/>
      <c r="DN50" s="216"/>
      <c r="DO50" s="71"/>
      <c r="DP50" s="72"/>
      <c r="DQ50" s="73"/>
      <c r="DR50" s="74"/>
      <c r="DS50" s="75"/>
      <c r="DT50" s="149"/>
      <c r="DU50" s="53"/>
      <c r="DV50" s="202"/>
      <c r="DW50" s="74"/>
      <c r="DX50" s="33"/>
      <c r="DY50" s="206"/>
      <c r="DZ50" s="113"/>
      <c r="EB50" s="77"/>
      <c r="EC50" s="77"/>
      <c r="EJ50" s="4"/>
      <c r="EK50" s="4"/>
      <c r="EL50" s="4"/>
      <c r="FN50" s="4"/>
      <c r="FO50" s="4"/>
      <c r="FP50" s="4"/>
      <c r="GZ50" s="137"/>
      <c r="HC50" s="77"/>
    </row>
    <row r="51" spans="2:211" ht="12" hidden="1" customHeight="1" x14ac:dyDescent="0.2">
      <c r="B51" s="217"/>
      <c r="C51" s="53"/>
      <c r="D51" s="8"/>
      <c r="E51" s="12"/>
      <c r="F51" s="8"/>
      <c r="G51" s="12"/>
      <c r="H51" s="8"/>
      <c r="I51" s="12"/>
      <c r="J51" s="82"/>
      <c r="K51" s="12"/>
      <c r="L51" s="82"/>
      <c r="M51" s="12"/>
      <c r="N51" s="32"/>
      <c r="O51" s="10"/>
      <c r="P51" s="194"/>
      <c r="Q51" s="12"/>
      <c r="R51" s="8"/>
      <c r="S51" s="12"/>
      <c r="T51" s="8"/>
      <c r="U51" s="12"/>
      <c r="V51" s="8"/>
      <c r="W51" s="12"/>
      <c r="X51" s="8"/>
      <c r="Y51" s="12"/>
      <c r="Z51" s="8"/>
      <c r="AA51" s="12"/>
      <c r="AB51" s="8"/>
      <c r="AC51" s="12"/>
      <c r="AD51" s="8"/>
      <c r="AE51" s="12"/>
      <c r="AF51" s="8"/>
      <c r="AG51" s="12"/>
      <c r="AH51" s="8"/>
      <c r="AI51" s="12"/>
      <c r="AJ51" s="8"/>
      <c r="AK51" s="12"/>
      <c r="AL51" s="8"/>
      <c r="AM51" s="12"/>
      <c r="AN51" s="194"/>
      <c r="AO51" s="192"/>
      <c r="AP51" s="194"/>
      <c r="AQ51" s="192"/>
      <c r="AR51" s="194"/>
      <c r="AS51" s="192"/>
      <c r="AT51" s="194"/>
      <c r="AU51" s="192"/>
      <c r="AV51" s="8"/>
      <c r="AW51" s="12"/>
      <c r="AX51" s="8"/>
      <c r="AY51" s="12"/>
      <c r="AZ51" s="8"/>
      <c r="BA51" s="192"/>
      <c r="BB51" s="8"/>
      <c r="BC51" s="196"/>
      <c r="BD51" s="8"/>
      <c r="BE51" s="196"/>
      <c r="BF51" s="8"/>
      <c r="BG51" s="192"/>
      <c r="BH51" s="8"/>
      <c r="BI51" s="219"/>
      <c r="BJ51" s="8"/>
      <c r="BK51" s="228"/>
      <c r="BL51" s="8"/>
      <c r="BM51" s="192"/>
      <c r="BN51" s="8"/>
      <c r="BO51" s="219"/>
      <c r="BP51" s="8"/>
      <c r="BQ51" s="192"/>
      <c r="BR51" s="8"/>
      <c r="BS51" s="192"/>
      <c r="BT51" s="8"/>
      <c r="BU51" s="192"/>
      <c r="BV51" s="8"/>
      <c r="BW51" s="192"/>
      <c r="BX51" s="8"/>
      <c r="BY51" s="192"/>
      <c r="BZ51" s="8"/>
      <c r="CA51" s="192"/>
      <c r="CB51" s="8"/>
      <c r="CC51" s="192"/>
      <c r="CD51" s="8"/>
      <c r="CE51" s="192"/>
      <c r="CF51" s="8"/>
      <c r="CG51" s="192"/>
      <c r="CH51" s="8"/>
      <c r="CI51" s="192"/>
      <c r="CJ51" s="8"/>
      <c r="CK51" s="192"/>
      <c r="CL51" s="8"/>
      <c r="CM51" s="192"/>
      <c r="CN51" s="8"/>
      <c r="CO51" s="192"/>
      <c r="CP51" s="8"/>
      <c r="CQ51" s="192"/>
      <c r="CR51" s="8"/>
      <c r="CS51" s="192"/>
      <c r="CT51" s="194"/>
      <c r="CU51" s="192"/>
      <c r="CV51" s="8"/>
      <c r="CW51" s="192"/>
      <c r="CX51" s="8"/>
      <c r="CY51" s="192"/>
      <c r="CZ51" s="194"/>
      <c r="DA51" s="192"/>
      <c r="DB51" s="194"/>
      <c r="DC51" s="192"/>
      <c r="DD51" s="194"/>
      <c r="DE51" s="192"/>
      <c r="DF51" s="194"/>
      <c r="DG51" s="192"/>
      <c r="DH51" s="194"/>
      <c r="DI51" s="192"/>
      <c r="DJ51" s="194"/>
      <c r="DK51" s="192"/>
      <c r="DL51" s="194"/>
      <c r="DM51" s="192"/>
      <c r="DN51" s="155">
        <f>COUNTA(E51,G51,I51,K51,M51,O51,Q51,S51,U51,W51,Y51,AA51,AC51,AE51,AG51,AI51,AK51,AM51,AO51,AQ51,AS51,AU51,AW51,AY51,BA51,BC51,BE51,BG51,BI51,BK51,BM51,BO51,BQ51,BS51,BU51,BW51, BY51,CA51,CC51,CE51,CG51,CI51,CK51,CM51,CO51,CQ51,CS51,CU51,CW51,CY51,DA51,DC51,DE51,DG51,DI51,DK51,DM51, )-1</f>
        <v>0</v>
      </c>
      <c r="DO51" s="71"/>
      <c r="DP51" s="72"/>
      <c r="DQ51" s="73"/>
      <c r="DR51" s="74"/>
      <c r="DS51" s="75"/>
      <c r="DT51" s="177" t="e">
        <f>SUM(E51,G51,I51,M51,O51,Q51,S51,U51,W51,Y51,AA51,AC51,AE51,AG51,AI51,AK51,AM51,AO51,AQ51,AS51,AU51,AW51,AY51,BA51,BC51,BE51,BG51,BI51,BK51,BM51,BO51,BQ51,BS51,BU51,BW51,BY51,CA51,CC51,CE51,CG51,CI51,CK51,CO51,CQ51,,CS51,CU51,CW51,CY51,DA51,DC51,DE51,DI51,DK51,DM51,)/DN51</f>
        <v>#DIV/0!</v>
      </c>
      <c r="DU51" s="267" t="e">
        <f>(DQ51+DS51)/DN51</f>
        <v>#DIV/0!</v>
      </c>
      <c r="DV51" s="202">
        <f t="shared" ref="DV51" si="20">CX51-C51</f>
        <v>0</v>
      </c>
      <c r="DW51" s="74"/>
      <c r="DX51" s="33"/>
      <c r="DY51" s="206"/>
      <c r="DZ51" s="113"/>
      <c r="EB51" s="77"/>
      <c r="EC51" s="77"/>
      <c r="EJ51" s="4"/>
      <c r="EK51" s="4"/>
      <c r="EL51" s="4"/>
      <c r="FN51" s="4"/>
      <c r="FO51" s="4"/>
      <c r="FP51" s="4"/>
      <c r="GZ51" s="137"/>
      <c r="HC51" s="77"/>
    </row>
    <row r="52" spans="2:211" ht="12" hidden="1" customHeight="1" x14ac:dyDescent="0.2">
      <c r="B52" s="217"/>
      <c r="C52" s="53"/>
      <c r="D52" s="8"/>
      <c r="E52" s="12"/>
      <c r="F52" s="8"/>
      <c r="G52" s="12"/>
      <c r="H52" s="8"/>
      <c r="I52" s="12"/>
      <c r="J52" s="82"/>
      <c r="K52" s="12"/>
      <c r="L52" s="82"/>
      <c r="M52" s="12"/>
      <c r="N52" s="32"/>
      <c r="O52" s="10"/>
      <c r="P52" s="194"/>
      <c r="Q52" s="12"/>
      <c r="R52" s="8"/>
      <c r="S52" s="12"/>
      <c r="T52" s="8"/>
      <c r="U52" s="12"/>
      <c r="V52" s="8"/>
      <c r="W52" s="12"/>
      <c r="X52" s="8"/>
      <c r="Y52" s="12"/>
      <c r="Z52" s="8"/>
      <c r="AA52" s="12"/>
      <c r="AB52" s="8"/>
      <c r="AC52" s="12"/>
      <c r="AD52" s="8"/>
      <c r="AE52" s="12"/>
      <c r="AF52" s="8"/>
      <c r="AG52" s="12"/>
      <c r="AH52" s="8"/>
      <c r="AI52" s="12"/>
      <c r="AJ52" s="8"/>
      <c r="AK52" s="12"/>
      <c r="AL52" s="8"/>
      <c r="AM52" s="12"/>
      <c r="AN52" s="194"/>
      <c r="AO52" s="192"/>
      <c r="AP52" s="194"/>
      <c r="AQ52" s="192"/>
      <c r="AR52" s="194"/>
      <c r="AS52" s="192"/>
      <c r="AT52" s="194"/>
      <c r="AU52" s="192"/>
      <c r="AV52" s="8"/>
      <c r="AW52" s="12"/>
      <c r="AX52" s="8"/>
      <c r="AY52" s="12"/>
      <c r="AZ52" s="8"/>
      <c r="BA52" s="192"/>
      <c r="BB52" s="8"/>
      <c r="BC52" s="196"/>
      <c r="BD52" s="195"/>
      <c r="BE52" s="196"/>
      <c r="BF52" s="194"/>
      <c r="BG52" s="192"/>
      <c r="BH52" s="194"/>
      <c r="BI52" s="219"/>
      <c r="BJ52" s="194"/>
      <c r="BK52" s="228"/>
      <c r="BL52" s="194"/>
      <c r="BM52" s="192"/>
      <c r="BN52" s="194"/>
      <c r="BO52" s="219"/>
      <c r="BP52" s="194"/>
      <c r="BQ52" s="192"/>
      <c r="BR52" s="194"/>
      <c r="BS52" s="192"/>
      <c r="BT52" s="194"/>
      <c r="BU52" s="192"/>
      <c r="BV52" s="194"/>
      <c r="BW52" s="192"/>
      <c r="BX52" s="194"/>
      <c r="BY52" s="192"/>
      <c r="BZ52" s="194"/>
      <c r="CA52" s="192"/>
      <c r="CB52" s="194"/>
      <c r="CC52" s="192"/>
      <c r="CD52" s="194"/>
      <c r="CE52" s="192"/>
      <c r="CF52" s="194"/>
      <c r="CG52" s="192"/>
      <c r="CH52" s="194"/>
      <c r="CI52" s="192"/>
      <c r="CJ52" s="194"/>
      <c r="CK52" s="192"/>
      <c r="CL52" s="194"/>
      <c r="CM52" s="192"/>
      <c r="CN52" s="194"/>
      <c r="CO52" s="192"/>
      <c r="CP52" s="194"/>
      <c r="CQ52" s="192"/>
      <c r="CR52" s="194"/>
      <c r="CS52" s="192"/>
      <c r="CT52" s="194"/>
      <c r="CU52" s="192"/>
      <c r="CV52" s="194"/>
      <c r="CW52" s="192"/>
      <c r="CX52" s="194"/>
      <c r="CY52" s="192"/>
      <c r="CZ52" s="194"/>
      <c r="DA52" s="192"/>
      <c r="DB52" s="194"/>
      <c r="DC52" s="192"/>
      <c r="DD52" s="194"/>
      <c r="DE52" s="192"/>
      <c r="DF52" s="194"/>
      <c r="DG52" s="192"/>
      <c r="DH52" s="194"/>
      <c r="DI52" s="192"/>
      <c r="DJ52" s="194"/>
      <c r="DK52" s="192"/>
      <c r="DL52" s="194"/>
      <c r="DM52" s="192"/>
      <c r="DN52" s="216"/>
      <c r="DO52" s="71"/>
      <c r="DP52" s="72"/>
      <c r="DQ52" s="73"/>
      <c r="DR52" s="74"/>
      <c r="DS52" s="75"/>
      <c r="DT52" s="149"/>
      <c r="DU52" s="53"/>
      <c r="DV52" s="202"/>
      <c r="DW52" s="74"/>
      <c r="DX52" s="33"/>
      <c r="DY52" s="206"/>
      <c r="DZ52" s="113"/>
      <c r="EB52" s="77"/>
      <c r="EC52" s="77"/>
      <c r="EJ52" s="4"/>
      <c r="EK52" s="4"/>
      <c r="EL52" s="4"/>
      <c r="FN52" s="4"/>
      <c r="FO52" s="4"/>
      <c r="FP52" s="4"/>
      <c r="GZ52" s="137"/>
      <c r="HC52" s="77"/>
    </row>
    <row r="53" spans="2:211" ht="12" hidden="1" customHeight="1" x14ac:dyDescent="0.2">
      <c r="B53" s="217"/>
      <c r="C53" s="53"/>
      <c r="D53" s="8"/>
      <c r="E53" s="12"/>
      <c r="F53" s="8"/>
      <c r="G53" s="12"/>
      <c r="H53" s="8"/>
      <c r="I53" s="12"/>
      <c r="J53" s="82"/>
      <c r="K53" s="12"/>
      <c r="L53" s="82"/>
      <c r="M53" s="12"/>
      <c r="N53" s="32"/>
      <c r="O53" s="10"/>
      <c r="P53" s="194"/>
      <c r="Q53" s="12"/>
      <c r="R53" s="8"/>
      <c r="S53" s="12"/>
      <c r="T53" s="8"/>
      <c r="U53" s="12"/>
      <c r="V53" s="8"/>
      <c r="W53" s="12"/>
      <c r="X53" s="8"/>
      <c r="Y53" s="12"/>
      <c r="Z53" s="8"/>
      <c r="AA53" s="12"/>
      <c r="AB53" s="8"/>
      <c r="AC53" s="12"/>
      <c r="AD53" s="8"/>
      <c r="AE53" s="12"/>
      <c r="AF53" s="8"/>
      <c r="AG53" s="12"/>
      <c r="AH53" s="8"/>
      <c r="AI53" s="12"/>
      <c r="AJ53" s="8"/>
      <c r="AK53" s="12"/>
      <c r="AL53" s="8"/>
      <c r="AM53" s="12"/>
      <c r="AN53" s="194"/>
      <c r="AO53" s="192"/>
      <c r="AP53" s="194"/>
      <c r="AQ53" s="192"/>
      <c r="AR53" s="194"/>
      <c r="AS53" s="192"/>
      <c r="AT53" s="194"/>
      <c r="AU53" s="192"/>
      <c r="AV53" s="8"/>
      <c r="AW53" s="12"/>
      <c r="AX53" s="8"/>
      <c r="AY53" s="12"/>
      <c r="AZ53" s="8"/>
      <c r="BA53" s="192"/>
      <c r="BB53" s="8"/>
      <c r="BC53" s="196"/>
      <c r="BD53" s="195"/>
      <c r="BE53" s="196"/>
      <c r="BF53" s="194"/>
      <c r="BG53" s="192"/>
      <c r="BH53" s="194"/>
      <c r="BI53" s="219"/>
      <c r="BJ53" s="194"/>
      <c r="BK53" s="228"/>
      <c r="BL53" s="194"/>
      <c r="BM53" s="192"/>
      <c r="BN53" s="194"/>
      <c r="BO53" s="219"/>
      <c r="BP53" s="194"/>
      <c r="BQ53" s="192"/>
      <c r="BR53" s="194"/>
      <c r="BS53" s="192"/>
      <c r="BT53" s="194"/>
      <c r="BU53" s="192"/>
      <c r="BV53" s="194"/>
      <c r="BW53" s="192"/>
      <c r="BX53" s="194"/>
      <c r="BY53" s="192"/>
      <c r="BZ53" s="194"/>
      <c r="CA53" s="192"/>
      <c r="CB53" s="194"/>
      <c r="CC53" s="192"/>
      <c r="CD53" s="194"/>
      <c r="CE53" s="192"/>
      <c r="CF53" s="194"/>
      <c r="CG53" s="192"/>
      <c r="CH53" s="194"/>
      <c r="CI53" s="192"/>
      <c r="CJ53" s="194"/>
      <c r="CK53" s="192"/>
      <c r="CL53" s="194"/>
      <c r="CM53" s="192"/>
      <c r="CN53" s="194"/>
      <c r="CO53" s="192"/>
      <c r="CP53" s="194"/>
      <c r="CQ53" s="192"/>
      <c r="CR53" s="194"/>
      <c r="CS53" s="192"/>
      <c r="CT53" s="191"/>
      <c r="CU53" s="192"/>
      <c r="CV53" s="194"/>
      <c r="CW53" s="192"/>
      <c r="CX53" s="194"/>
      <c r="CY53" s="192"/>
      <c r="CZ53" s="194"/>
      <c r="DA53" s="192"/>
      <c r="DB53" s="194"/>
      <c r="DC53" s="192"/>
      <c r="DD53" s="194"/>
      <c r="DE53" s="192"/>
      <c r="DF53" s="194"/>
      <c r="DG53" s="192"/>
      <c r="DH53" s="194"/>
      <c r="DI53" s="192"/>
      <c r="DJ53" s="194"/>
      <c r="DK53" s="192"/>
      <c r="DL53" s="194"/>
      <c r="DM53" s="192"/>
      <c r="DN53" s="155">
        <f>COUNTA(E53,G53,I53,K53,M53,O53,Q53,S53,U53,W53,Y53,AA53,AC53,AE53,AG53,AI53,AK53,AM53,AO53,AQ53,AS53,AU53,AW53,AY53,BA53,BC53,BE53,BG53,BI53,BK53,BM53,BO53,BQ53,BS53,BU53,BW53, BY53,CA53,CC53,CE53,CG53,CI53,CK53,CM53,CO53,CQ53,CS53,CU53,CW53,CY53,DA53,DC53,DE53,DG53,DI53,DK53,DM53, )-1</f>
        <v>0</v>
      </c>
      <c r="DO53" s="71"/>
      <c r="DP53" s="72"/>
      <c r="DQ53" s="73"/>
      <c r="DR53" s="74"/>
      <c r="DS53" s="75"/>
      <c r="DT53" s="177" t="e">
        <f>SUM(E53,G53,I53,M53,O53,Q53,S53,U53,W53,Y53,AA53,AC53,AE53,AG53,AI53,AK53,AM53,AO53,AQ53,AS53,AU53,AW53,AY53,BA53,BC53,BE53,BG53,BI53,BK53,BM53,BO53,BQ53,BS53,BU53,BW53,BY53,CA53,CC53,CE53,CG53,CI53,CK53,CO53,CQ53,,CS53,CU53,CW53,CY53,DA53,DC53,DE53,DI53,DK53,DM53,)/DN53</f>
        <v>#DIV/0!</v>
      </c>
      <c r="DU53" s="178" t="e">
        <f>(DQ53+DS53)/DN53</f>
        <v>#DIV/0!</v>
      </c>
      <c r="DV53" s="202">
        <f t="shared" ref="DV53" si="21">CX53-C53</f>
        <v>0</v>
      </c>
      <c r="DW53" s="74"/>
      <c r="DX53" s="230">
        <f>DW53*0.2</f>
        <v>0</v>
      </c>
      <c r="DY53" s="204" t="e">
        <f xml:space="preserve"> SUM(DX53/DN53)</f>
        <v>#DIV/0!</v>
      </c>
      <c r="DZ53" s="113"/>
      <c r="EB53" s="77"/>
      <c r="EC53" s="77"/>
      <c r="EJ53" s="4"/>
      <c r="EK53" s="4"/>
      <c r="EL53" s="4"/>
      <c r="FN53" s="4"/>
      <c r="FO53" s="4"/>
      <c r="FP53" s="4"/>
      <c r="GZ53" s="137"/>
      <c r="HC53" s="77"/>
    </row>
    <row r="54" spans="2:211" ht="12" hidden="1" customHeight="1" x14ac:dyDescent="0.2">
      <c r="B54" s="217"/>
      <c r="C54" s="53"/>
      <c r="D54" s="8"/>
      <c r="E54" s="12"/>
      <c r="F54" s="8"/>
      <c r="G54" s="12"/>
      <c r="H54" s="8"/>
      <c r="I54" s="12"/>
      <c r="J54" s="82"/>
      <c r="K54" s="12"/>
      <c r="L54" s="82"/>
      <c r="M54" s="12"/>
      <c r="N54" s="32"/>
      <c r="O54" s="10"/>
      <c r="P54" s="194"/>
      <c r="Q54" s="12"/>
      <c r="R54" s="8"/>
      <c r="S54" s="12"/>
      <c r="T54" s="8"/>
      <c r="U54" s="12"/>
      <c r="V54" s="8"/>
      <c r="W54" s="12"/>
      <c r="X54" s="8"/>
      <c r="Y54" s="12"/>
      <c r="Z54" s="8"/>
      <c r="AA54" s="12"/>
      <c r="AB54" s="8"/>
      <c r="AC54" s="12"/>
      <c r="AD54" s="8"/>
      <c r="AE54" s="12"/>
      <c r="AF54" s="8"/>
      <c r="AG54" s="12"/>
      <c r="AH54" s="8"/>
      <c r="AI54" s="12"/>
      <c r="AJ54" s="8"/>
      <c r="AK54" s="12"/>
      <c r="AL54" s="8"/>
      <c r="AM54" s="12"/>
      <c r="AN54" s="194"/>
      <c r="AO54" s="192"/>
      <c r="AP54" s="194"/>
      <c r="AQ54" s="192"/>
      <c r="AR54" s="194"/>
      <c r="AS54" s="192"/>
      <c r="AT54" s="194"/>
      <c r="AU54" s="192"/>
      <c r="AV54" s="8"/>
      <c r="AW54" s="12"/>
      <c r="AX54" s="8"/>
      <c r="AY54" s="12"/>
      <c r="AZ54" s="8"/>
      <c r="BA54" s="192"/>
      <c r="BB54" s="8"/>
      <c r="BC54" s="196"/>
      <c r="BD54" s="195"/>
      <c r="BE54" s="196"/>
      <c r="BF54" s="194"/>
      <c r="BG54" s="192"/>
      <c r="BH54" s="194"/>
      <c r="BI54" s="219"/>
      <c r="BJ54" s="194"/>
      <c r="BK54" s="228"/>
      <c r="BL54" s="194"/>
      <c r="BM54" s="192"/>
      <c r="BN54" s="194"/>
      <c r="BO54" s="219"/>
      <c r="BP54" s="194"/>
      <c r="BQ54" s="192"/>
      <c r="BR54" s="194"/>
      <c r="BS54" s="192"/>
      <c r="BT54" s="194"/>
      <c r="BU54" s="192"/>
      <c r="BV54" s="194"/>
      <c r="BW54" s="192"/>
      <c r="BX54" s="194"/>
      <c r="BY54" s="192"/>
      <c r="BZ54" s="194"/>
      <c r="CA54" s="192"/>
      <c r="CB54" s="194"/>
      <c r="CC54" s="192"/>
      <c r="CD54" s="194"/>
      <c r="CE54" s="192"/>
      <c r="CF54" s="194"/>
      <c r="CG54" s="192"/>
      <c r="CH54" s="194"/>
      <c r="CI54" s="192"/>
      <c r="CJ54" s="194"/>
      <c r="CK54" s="192"/>
      <c r="CL54" s="194"/>
      <c r="CM54" s="192"/>
      <c r="CN54" s="194"/>
      <c r="CO54" s="192"/>
      <c r="CP54" s="194"/>
      <c r="CQ54" s="192"/>
      <c r="CR54" s="194"/>
      <c r="CS54" s="192"/>
      <c r="CT54" s="194"/>
      <c r="CU54" s="192"/>
      <c r="CV54" s="194"/>
      <c r="CW54" s="192"/>
      <c r="CX54" s="194"/>
      <c r="CY54" s="192"/>
      <c r="CZ54" s="194"/>
      <c r="DA54" s="192"/>
      <c r="DB54" s="194"/>
      <c r="DC54" s="192"/>
      <c r="DD54" s="194"/>
      <c r="DE54" s="192"/>
      <c r="DF54" s="194"/>
      <c r="DG54" s="192"/>
      <c r="DH54" s="194"/>
      <c r="DI54" s="192"/>
      <c r="DJ54" s="194"/>
      <c r="DK54" s="192"/>
      <c r="DL54" s="194"/>
      <c r="DM54" s="192"/>
      <c r="DN54" s="216"/>
      <c r="DO54" s="71"/>
      <c r="DP54" s="72"/>
      <c r="DQ54" s="73"/>
      <c r="DR54" s="74"/>
      <c r="DS54" s="75"/>
      <c r="DT54" s="149"/>
      <c r="DU54" s="53"/>
      <c r="DV54" s="202"/>
      <c r="DW54" s="74"/>
      <c r="DX54" s="33"/>
      <c r="DY54" s="206"/>
      <c r="DZ54" s="113"/>
      <c r="EB54" s="77"/>
      <c r="EC54" s="77"/>
      <c r="EJ54" s="4"/>
      <c r="EK54" s="4"/>
      <c r="EL54" s="4"/>
      <c r="FN54" s="4"/>
      <c r="FO54" s="4"/>
      <c r="FP54" s="4"/>
      <c r="GZ54" s="137"/>
      <c r="HC54" s="77"/>
    </row>
    <row r="55" spans="2:211" ht="12" hidden="1" customHeight="1" x14ac:dyDescent="0.2">
      <c r="B55" s="217"/>
      <c r="C55" s="53"/>
      <c r="D55" s="8"/>
      <c r="E55" s="12"/>
      <c r="F55" s="8"/>
      <c r="G55" s="12"/>
      <c r="H55" s="8"/>
      <c r="I55" s="12"/>
      <c r="J55" s="82"/>
      <c r="K55" s="12"/>
      <c r="L55" s="82"/>
      <c r="M55" s="12"/>
      <c r="N55" s="32"/>
      <c r="O55" s="10"/>
      <c r="P55" s="194"/>
      <c r="Q55" s="12"/>
      <c r="R55" s="8"/>
      <c r="S55" s="12"/>
      <c r="T55" s="8"/>
      <c r="U55" s="12"/>
      <c r="V55" s="8"/>
      <c r="W55" s="12"/>
      <c r="X55" s="8"/>
      <c r="Y55" s="12"/>
      <c r="Z55" s="8"/>
      <c r="AA55" s="12"/>
      <c r="AB55" s="8"/>
      <c r="AC55" s="12"/>
      <c r="AD55" s="8"/>
      <c r="AE55" s="12"/>
      <c r="AF55" s="8"/>
      <c r="AG55" s="12"/>
      <c r="AH55" s="8"/>
      <c r="AI55" s="12"/>
      <c r="AJ55" s="8"/>
      <c r="AK55" s="12"/>
      <c r="AL55" s="8"/>
      <c r="AM55" s="12"/>
      <c r="AN55" s="194"/>
      <c r="AO55" s="192"/>
      <c r="AP55" s="194"/>
      <c r="AQ55" s="192"/>
      <c r="AR55" s="194"/>
      <c r="AS55" s="192"/>
      <c r="AT55" s="194"/>
      <c r="AU55" s="192"/>
      <c r="AV55" s="8"/>
      <c r="AW55" s="12"/>
      <c r="AX55" s="8"/>
      <c r="AY55" s="12"/>
      <c r="AZ55" s="8"/>
      <c r="BA55" s="192"/>
      <c r="BB55" s="8"/>
      <c r="BC55" s="196"/>
      <c r="BD55" s="195"/>
      <c r="BE55" s="196"/>
      <c r="BF55" s="194"/>
      <c r="BG55" s="192"/>
      <c r="BH55" s="194"/>
      <c r="BI55" s="219"/>
      <c r="BJ55" s="194"/>
      <c r="BK55" s="228"/>
      <c r="BL55" s="194"/>
      <c r="BM55" s="192"/>
      <c r="BN55" s="194"/>
      <c r="BO55" s="219"/>
      <c r="BP55" s="194"/>
      <c r="BQ55" s="192"/>
      <c r="BR55" s="194"/>
      <c r="BS55" s="192"/>
      <c r="BT55" s="194"/>
      <c r="BU55" s="192"/>
      <c r="BV55" s="194"/>
      <c r="BW55" s="192"/>
      <c r="BX55" s="194"/>
      <c r="BY55" s="192"/>
      <c r="BZ55" s="194"/>
      <c r="CA55" s="192"/>
      <c r="CB55" s="194"/>
      <c r="CC55" s="192"/>
      <c r="CD55" s="194"/>
      <c r="CE55" s="192"/>
      <c r="CF55" s="194"/>
      <c r="CG55" s="192"/>
      <c r="CH55" s="194"/>
      <c r="CI55" s="192"/>
      <c r="CJ55" s="194"/>
      <c r="CK55" s="192"/>
      <c r="CL55" s="194"/>
      <c r="CM55" s="192"/>
      <c r="CN55" s="194"/>
      <c r="CO55" s="192"/>
      <c r="CP55" s="194"/>
      <c r="CQ55" s="192"/>
      <c r="CR55" s="194"/>
      <c r="CS55" s="192"/>
      <c r="CT55" s="194"/>
      <c r="CU55" s="192"/>
      <c r="CV55" s="194"/>
      <c r="CW55" s="192"/>
      <c r="CX55" s="194"/>
      <c r="CY55" s="192"/>
      <c r="CZ55" s="194"/>
      <c r="DA55" s="192"/>
      <c r="DB55" s="194"/>
      <c r="DC55" s="192"/>
      <c r="DD55" s="194"/>
      <c r="DE55" s="192"/>
      <c r="DF55" s="194"/>
      <c r="DG55" s="192"/>
      <c r="DH55" s="194"/>
      <c r="DI55" s="192"/>
      <c r="DJ55" s="194"/>
      <c r="DK55" s="192"/>
      <c r="DL55" s="194"/>
      <c r="DM55" s="192"/>
      <c r="DN55" s="155">
        <f>COUNTA(E55,G55,I55,K55,M55,O55,Q55,S55,U55,W55,Y55,AA55,AC55,AE55,AG55,AI55,AK55,AM55,AO55,AQ55,AS55,AU55,AW55,AY55,BA55,BC55,BE55,BG55,BI55,BK55,BM55,BO55,BQ55,BS55,BU55,BW55, BY55,CA55,CC55,CE55,CG55,CI55,CK55,CM55,CO55,CQ55,CS55,CU55,CW55,CY55,DA55,DC55,DE55,DG55,DI55,DK55,DM55, )-1</f>
        <v>0</v>
      </c>
      <c r="DO55" s="71"/>
      <c r="DP55" s="72"/>
      <c r="DQ55" s="73"/>
      <c r="DR55" s="74"/>
      <c r="DS55" s="75"/>
      <c r="DT55" s="177" t="e">
        <f>SUM(E55,G55,I55,M55,O55,Q55,S55,U55,W55,Y55,AA55,AC55,AE55,AG55,AI55,AK55,AM55,AO55,AQ55,AS55,AU55,AW55,AY55,BA55,BC55,BE55,BG55,BI55,BK55,BM55,BO55,BQ55,BS55,BU55,BW55,BY55,CA55,CC55,CE55,CG55,CI55,CK55,CO55,CQ55,,CS55,CU55,CW55,CY55,DA55,DC55,DE55,DI55,DK55,DM55,)/DN55</f>
        <v>#DIV/0!</v>
      </c>
      <c r="DU55" s="178" t="e">
        <f>(DQ55+DS55)/DN55</f>
        <v>#DIV/0!</v>
      </c>
      <c r="DV55" s="202">
        <f t="shared" ref="DV55" si="22">CX55-C55</f>
        <v>0</v>
      </c>
      <c r="DW55" s="74"/>
      <c r="DX55" s="230">
        <f>DW55*0.2</f>
        <v>0</v>
      </c>
      <c r="DY55" s="204" t="e">
        <f xml:space="preserve"> SUM(DX55/DN55)</f>
        <v>#DIV/0!</v>
      </c>
      <c r="DZ55" s="113"/>
      <c r="EB55" s="77"/>
      <c r="EC55" s="77"/>
      <c r="EJ55" s="4"/>
      <c r="EK55" s="4"/>
      <c r="EL55" s="4"/>
      <c r="FN55" s="4"/>
      <c r="FO55" s="4"/>
      <c r="FP55" s="4"/>
      <c r="GZ55" s="137"/>
      <c r="HC55" s="77"/>
    </row>
    <row r="56" spans="2:211" ht="12" hidden="1" customHeight="1" x14ac:dyDescent="0.2">
      <c r="B56" s="217"/>
      <c r="C56" s="53"/>
      <c r="D56" s="8"/>
      <c r="E56" s="12"/>
      <c r="F56" s="8"/>
      <c r="G56" s="12"/>
      <c r="H56" s="8"/>
      <c r="I56" s="12"/>
      <c r="J56" s="82"/>
      <c r="K56" s="12"/>
      <c r="L56" s="82"/>
      <c r="M56" s="12"/>
      <c r="N56" s="32"/>
      <c r="O56" s="10"/>
      <c r="P56" s="194"/>
      <c r="Q56" s="12"/>
      <c r="R56" s="8"/>
      <c r="S56" s="12"/>
      <c r="T56" s="8"/>
      <c r="U56" s="12"/>
      <c r="V56" s="8"/>
      <c r="W56" s="12"/>
      <c r="X56" s="8"/>
      <c r="Y56" s="12"/>
      <c r="Z56" s="8"/>
      <c r="AA56" s="12"/>
      <c r="AB56" s="8"/>
      <c r="AC56" s="12"/>
      <c r="AD56" s="8"/>
      <c r="AE56" s="12"/>
      <c r="AF56" s="8"/>
      <c r="AG56" s="12"/>
      <c r="AH56" s="8"/>
      <c r="AI56" s="12"/>
      <c r="AJ56" s="8"/>
      <c r="AK56" s="12"/>
      <c r="AL56" s="8"/>
      <c r="AM56" s="12"/>
      <c r="AN56" s="194"/>
      <c r="AO56" s="192"/>
      <c r="AP56" s="194"/>
      <c r="AQ56" s="192"/>
      <c r="AR56" s="194"/>
      <c r="AS56" s="192"/>
      <c r="AT56" s="194"/>
      <c r="AU56" s="192"/>
      <c r="AV56" s="8"/>
      <c r="AW56" s="12"/>
      <c r="AX56" s="8"/>
      <c r="AY56" s="12"/>
      <c r="AZ56" s="275"/>
      <c r="BA56" s="192"/>
      <c r="BB56" s="275"/>
      <c r="BC56" s="196"/>
      <c r="BD56" s="195"/>
      <c r="BE56" s="196"/>
      <c r="BF56" s="194"/>
      <c r="BG56" s="192"/>
      <c r="BH56" s="194"/>
      <c r="BI56" s="219"/>
      <c r="BJ56" s="194"/>
      <c r="BK56" s="228"/>
      <c r="BL56" s="220"/>
      <c r="BM56" s="192"/>
      <c r="BN56" s="194"/>
      <c r="BO56" s="219"/>
      <c r="BP56" s="194"/>
      <c r="BQ56" s="192"/>
      <c r="BR56" s="194"/>
      <c r="BS56" s="192"/>
      <c r="BT56" s="194"/>
      <c r="BU56" s="192"/>
      <c r="BV56" s="194"/>
      <c r="BW56" s="192"/>
      <c r="BX56" s="194"/>
      <c r="BY56" s="192"/>
      <c r="BZ56" s="194"/>
      <c r="CA56" s="192"/>
      <c r="CB56" s="194"/>
      <c r="CC56" s="192"/>
      <c r="CD56" s="194"/>
      <c r="CE56" s="192"/>
      <c r="CF56" s="194"/>
      <c r="CG56" s="192"/>
      <c r="CH56" s="194"/>
      <c r="CI56" s="192"/>
      <c r="CJ56" s="194"/>
      <c r="CK56" s="192"/>
      <c r="CL56" s="194"/>
      <c r="CM56" s="192"/>
      <c r="CN56" s="194"/>
      <c r="CO56" s="192"/>
      <c r="CP56" s="194"/>
      <c r="CQ56" s="192"/>
      <c r="CR56" s="194"/>
      <c r="CS56" s="192"/>
      <c r="CT56" s="194"/>
      <c r="CU56" s="192"/>
      <c r="CV56" s="194"/>
      <c r="CW56" s="192"/>
      <c r="CX56" s="194"/>
      <c r="CY56" s="192"/>
      <c r="CZ56" s="194"/>
      <c r="DA56" s="192"/>
      <c r="DB56" s="194"/>
      <c r="DC56" s="192"/>
      <c r="DD56" s="194"/>
      <c r="DE56" s="192"/>
      <c r="DF56" s="194"/>
      <c r="DG56" s="192"/>
      <c r="DH56" s="194"/>
      <c r="DI56" s="192"/>
      <c r="DJ56" s="194"/>
      <c r="DK56" s="192"/>
      <c r="DL56" s="194"/>
      <c r="DM56" s="192"/>
      <c r="DN56" s="216"/>
      <c r="DO56" s="71"/>
      <c r="DP56" s="72"/>
      <c r="DQ56" s="73"/>
      <c r="DR56" s="74"/>
      <c r="DS56" s="75"/>
      <c r="DT56" s="149"/>
      <c r="DU56" s="53"/>
      <c r="DV56" s="202"/>
      <c r="DW56" s="74"/>
      <c r="DX56" s="33"/>
      <c r="DY56" s="206"/>
      <c r="DZ56" s="113"/>
      <c r="EB56" s="77"/>
      <c r="EC56" s="77"/>
      <c r="EJ56" s="4"/>
      <c r="EK56" s="4"/>
      <c r="EL56" s="4"/>
      <c r="FN56" s="4"/>
      <c r="FO56" s="4"/>
      <c r="FP56" s="4"/>
      <c r="GZ56" s="137"/>
      <c r="HC56" s="77"/>
    </row>
    <row r="57" spans="2:211" ht="12" hidden="1" customHeight="1" x14ac:dyDescent="0.2">
      <c r="B57" s="217"/>
      <c r="C57" s="53"/>
      <c r="D57" s="8"/>
      <c r="E57" s="12"/>
      <c r="F57" s="8"/>
      <c r="G57" s="12"/>
      <c r="H57" s="8"/>
      <c r="I57" s="12"/>
      <c r="J57" s="82"/>
      <c r="K57" s="12"/>
      <c r="L57" s="82"/>
      <c r="M57" s="12"/>
      <c r="N57" s="32"/>
      <c r="O57" s="10"/>
      <c r="P57" s="194"/>
      <c r="Q57" s="12"/>
      <c r="R57" s="8"/>
      <c r="S57" s="12"/>
      <c r="T57" s="8"/>
      <c r="U57" s="12"/>
      <c r="V57" s="8"/>
      <c r="W57" s="12"/>
      <c r="X57" s="8"/>
      <c r="Y57" s="12"/>
      <c r="Z57" s="8"/>
      <c r="AA57" s="12"/>
      <c r="AB57" s="8"/>
      <c r="AC57" s="12"/>
      <c r="AD57" s="8"/>
      <c r="AE57" s="12"/>
      <c r="AF57" s="8"/>
      <c r="AG57" s="12"/>
      <c r="AH57" s="8"/>
      <c r="AI57" s="12"/>
      <c r="AJ57" s="8"/>
      <c r="AK57" s="12"/>
      <c r="AL57" s="8"/>
      <c r="AM57" s="12"/>
      <c r="AN57" s="194"/>
      <c r="AO57" s="192"/>
      <c r="AP57" s="194"/>
      <c r="AQ57" s="192"/>
      <c r="AR57" s="194"/>
      <c r="AS57" s="192"/>
      <c r="AT57" s="194"/>
      <c r="AU57" s="192"/>
      <c r="AV57" s="194"/>
      <c r="AW57" s="192"/>
      <c r="AX57" s="194"/>
      <c r="AY57" s="192"/>
      <c r="AZ57" s="194"/>
      <c r="BA57" s="192"/>
      <c r="BB57" s="195"/>
      <c r="BC57" s="196"/>
      <c r="BD57" s="195"/>
      <c r="BE57" s="196"/>
      <c r="BF57" s="194"/>
      <c r="BG57" s="192"/>
      <c r="BH57" s="194"/>
      <c r="BI57" s="219"/>
      <c r="BJ57" s="194"/>
      <c r="BK57" s="228"/>
      <c r="BL57" s="220"/>
      <c r="BM57" s="192"/>
      <c r="BN57" s="194"/>
      <c r="BO57" s="219"/>
      <c r="BP57" s="194"/>
      <c r="BQ57" s="192"/>
      <c r="BR57" s="194"/>
      <c r="BS57" s="192"/>
      <c r="BT57" s="194"/>
      <c r="BU57" s="192"/>
      <c r="BV57" s="194"/>
      <c r="BW57" s="192"/>
      <c r="BX57" s="194"/>
      <c r="BY57" s="192"/>
      <c r="BZ57" s="194"/>
      <c r="CA57" s="192"/>
      <c r="CB57" s="194"/>
      <c r="CC57" s="192"/>
      <c r="CD57" s="194"/>
      <c r="CE57" s="192"/>
      <c r="CF57" s="194"/>
      <c r="CG57" s="192"/>
      <c r="CH57" s="194"/>
      <c r="CI57" s="192"/>
      <c r="CJ57" s="194"/>
      <c r="CK57" s="192"/>
      <c r="CL57" s="194"/>
      <c r="CM57" s="192"/>
      <c r="CN57" s="194"/>
      <c r="CO57" s="192"/>
      <c r="CP57" s="194"/>
      <c r="CQ57" s="192"/>
      <c r="CR57" s="194"/>
      <c r="CS57" s="192"/>
      <c r="CT57" s="194"/>
      <c r="CU57" s="192"/>
      <c r="CV57" s="194"/>
      <c r="CW57" s="192"/>
      <c r="CX57" s="194"/>
      <c r="CY57" s="192"/>
      <c r="CZ57" s="194"/>
      <c r="DA57" s="192"/>
      <c r="DB57" s="194"/>
      <c r="DC57" s="192"/>
      <c r="DD57" s="194"/>
      <c r="DE57" s="192"/>
      <c r="DF57" s="194"/>
      <c r="DG57" s="192"/>
      <c r="DH57" s="194"/>
      <c r="DI57" s="192"/>
      <c r="DJ57" s="194"/>
      <c r="DK57" s="192"/>
      <c r="DL57" s="194"/>
      <c r="DM57" s="192"/>
      <c r="DN57" s="155">
        <f>COUNTA(E57,G57,I57,K57,M57,O57,Q57,S57,U57,W57,Y57,AA57,AC57,AE57,AG57,AI57,AK57,AM57,AO57,AQ57,AS57,AU57,AW57,AY57,BA57,BC57,BE57,BG57,BI57,BK57,BM57,BO57,BQ57,BS57,BU57,BW57, BY57,CA57,CC57,CE57,CG57,CI57,CK57,CM57,CO57,CQ57,CS57,CU57,CW57,CY57,DA57,DC57,DE57,DG57,DI57,DK57,DM57, )-1</f>
        <v>0</v>
      </c>
      <c r="DO57" s="71"/>
      <c r="DP57" s="72"/>
      <c r="DQ57" s="73"/>
      <c r="DR57" s="74"/>
      <c r="DS57" s="75"/>
      <c r="DT57" s="177" t="e">
        <f>SUM(E57,G57,I57,M57,O57,Q57,S57,U57,W57,Y57,AA57,AC57,AE57,AG57,AI57,AK57,AM57,AO57,AQ57,AS57,AU57,AW57,AY57,BA57,BC57,BE57,BG57,BI57,BK57,BM57,BO57,BQ57,BS57,BU57,BW57,BY57,CA57,CC57,CE57,CG57,CI57,CK57,CO57,CQ57,,CS57,CU57,CW57,CY57,DA57,DC57,DE57,DI57,DK57,DM57,)/DN57</f>
        <v>#DIV/0!</v>
      </c>
      <c r="DU57" s="168" t="e">
        <f>DQ57/DN57</f>
        <v>#DIV/0!</v>
      </c>
      <c r="DV57" s="202">
        <f t="shared" ref="DV57" si="23">CX57-C57</f>
        <v>0</v>
      </c>
      <c r="DW57" s="74"/>
      <c r="DX57" s="230">
        <f>DW57*0.2</f>
        <v>0</v>
      </c>
      <c r="DY57" s="204" t="e">
        <f xml:space="preserve"> SUM(DX57/DN57)</f>
        <v>#DIV/0!</v>
      </c>
      <c r="DZ57" s="113"/>
      <c r="EB57" s="77"/>
      <c r="EC57" s="77"/>
      <c r="EJ57" s="4"/>
      <c r="EK57" s="4"/>
      <c r="EL57" s="4"/>
      <c r="FN57" s="4"/>
      <c r="FO57" s="4"/>
      <c r="FP57" s="4"/>
      <c r="GZ57" s="137"/>
      <c r="HC57" s="77"/>
    </row>
    <row r="58" spans="2:211" ht="12" hidden="1" customHeight="1" x14ac:dyDescent="0.2">
      <c r="B58" s="217"/>
      <c r="C58" s="53"/>
      <c r="D58" s="8"/>
      <c r="E58" s="12"/>
      <c r="F58" s="8"/>
      <c r="G58" s="12"/>
      <c r="H58" s="8"/>
      <c r="I58" s="12"/>
      <c r="J58" s="82"/>
      <c r="K58" s="12"/>
      <c r="L58" s="82"/>
      <c r="M58" s="12"/>
      <c r="N58" s="32"/>
      <c r="O58" s="10"/>
      <c r="P58" s="194"/>
      <c r="Q58" s="12"/>
      <c r="R58" s="8"/>
      <c r="S58" s="12"/>
      <c r="T58" s="8"/>
      <c r="U58" s="12"/>
      <c r="V58" s="8"/>
      <c r="W58" s="12"/>
      <c r="X58" s="8"/>
      <c r="Y58" s="12"/>
      <c r="Z58" s="8"/>
      <c r="AA58" s="12"/>
      <c r="AB58" s="8"/>
      <c r="AC58" s="12"/>
      <c r="AD58" s="8"/>
      <c r="AE58" s="12"/>
      <c r="AF58" s="8"/>
      <c r="AG58" s="12"/>
      <c r="AH58" s="8"/>
      <c r="AI58" s="12"/>
      <c r="AJ58" s="8"/>
      <c r="AK58" s="12"/>
      <c r="AL58" s="8"/>
      <c r="AM58" s="12"/>
      <c r="AN58" s="194"/>
      <c r="AO58" s="192"/>
      <c r="AP58" s="194"/>
      <c r="AQ58" s="192"/>
      <c r="AR58" s="194"/>
      <c r="AS58" s="192"/>
      <c r="AT58" s="194"/>
      <c r="AU58" s="192"/>
      <c r="AV58" s="194"/>
      <c r="AW58" s="192"/>
      <c r="AX58" s="194"/>
      <c r="AY58" s="192"/>
      <c r="AZ58" s="194"/>
      <c r="BA58" s="192"/>
      <c r="BB58" s="195"/>
      <c r="BC58" s="196"/>
      <c r="BD58" s="195"/>
      <c r="BE58" s="196"/>
      <c r="BF58" s="194"/>
      <c r="BG58" s="192"/>
      <c r="BH58" s="194"/>
      <c r="BI58" s="219"/>
      <c r="BJ58" s="194"/>
      <c r="BK58" s="228"/>
      <c r="BL58" s="220"/>
      <c r="BM58" s="192"/>
      <c r="BN58" s="194"/>
      <c r="BO58" s="219"/>
      <c r="BP58" s="194"/>
      <c r="BQ58" s="192"/>
      <c r="BR58" s="194"/>
      <c r="BS58" s="192"/>
      <c r="BT58" s="220"/>
      <c r="BU58" s="192"/>
      <c r="BV58" s="194"/>
      <c r="BW58" s="192"/>
      <c r="BX58" s="194"/>
      <c r="BY58" s="192"/>
      <c r="BZ58" s="194"/>
      <c r="CA58" s="192"/>
      <c r="CB58" s="194"/>
      <c r="CC58" s="192"/>
      <c r="CD58" s="194"/>
      <c r="CE58" s="192"/>
      <c r="CF58" s="194"/>
      <c r="CG58" s="192"/>
      <c r="CH58" s="194"/>
      <c r="CI58" s="192"/>
      <c r="CJ58" s="194"/>
      <c r="CK58" s="192"/>
      <c r="CL58" s="194"/>
      <c r="CM58" s="192"/>
      <c r="CN58" s="194"/>
      <c r="CO58" s="192"/>
      <c r="CP58" s="194"/>
      <c r="CQ58" s="192"/>
      <c r="CR58" s="194"/>
      <c r="CS58" s="192"/>
      <c r="CT58" s="194"/>
      <c r="CU58" s="192"/>
      <c r="CV58" s="194"/>
      <c r="CW58" s="192"/>
      <c r="CX58" s="194"/>
      <c r="CY58" s="192"/>
      <c r="CZ58" s="194"/>
      <c r="DA58" s="192"/>
      <c r="DB58" s="194"/>
      <c r="DC58" s="192"/>
      <c r="DD58" s="194"/>
      <c r="DE58" s="192"/>
      <c r="DF58" s="194"/>
      <c r="DG58" s="192"/>
      <c r="DH58" s="194"/>
      <c r="DI58" s="192"/>
      <c r="DJ58" s="194"/>
      <c r="DK58" s="192"/>
      <c r="DL58" s="194"/>
      <c r="DM58" s="192"/>
      <c r="DN58" s="216"/>
      <c r="DO58" s="71"/>
      <c r="DP58" s="72"/>
      <c r="DQ58" s="73"/>
      <c r="DR58" s="74"/>
      <c r="DS58" s="75"/>
      <c r="DT58" s="149"/>
      <c r="DU58" s="53"/>
      <c r="DV58" s="202"/>
      <c r="DW58" s="74"/>
      <c r="DX58" s="33"/>
      <c r="DY58" s="206"/>
      <c r="DZ58" s="113"/>
      <c r="EB58" s="77"/>
      <c r="EC58" s="77"/>
      <c r="EJ58" s="4"/>
      <c r="EK58" s="4"/>
      <c r="EL58" s="4"/>
      <c r="FN58" s="4"/>
      <c r="FO58" s="4"/>
      <c r="FP58" s="4"/>
      <c r="GZ58" s="137"/>
      <c r="HC58" s="77"/>
    </row>
    <row r="59" spans="2:211" ht="12" hidden="1" customHeight="1" x14ac:dyDescent="0.2">
      <c r="B59" s="217"/>
      <c r="C59" s="276"/>
      <c r="D59" s="8"/>
      <c r="E59" s="12"/>
      <c r="F59" s="8"/>
      <c r="G59" s="12"/>
      <c r="H59" s="8"/>
      <c r="I59" s="12"/>
      <c r="J59" s="82"/>
      <c r="K59" s="12"/>
      <c r="L59" s="82"/>
      <c r="M59" s="12"/>
      <c r="N59" s="32"/>
      <c r="O59" s="10"/>
      <c r="P59" s="194"/>
      <c r="Q59" s="12"/>
      <c r="R59" s="8"/>
      <c r="S59" s="12"/>
      <c r="T59" s="8"/>
      <c r="U59" s="12"/>
      <c r="V59" s="8"/>
      <c r="W59" s="12"/>
      <c r="X59" s="8"/>
      <c r="Y59" s="12"/>
      <c r="Z59" s="8"/>
      <c r="AA59" s="12"/>
      <c r="AB59" s="8"/>
      <c r="AC59" s="12"/>
      <c r="AD59" s="8"/>
      <c r="AE59" s="12"/>
      <c r="AF59" s="8"/>
      <c r="AG59" s="12"/>
      <c r="AH59" s="8"/>
      <c r="AI59" s="12"/>
      <c r="AJ59" s="8"/>
      <c r="AK59" s="12"/>
      <c r="AL59" s="8"/>
      <c r="AM59" s="12"/>
      <c r="AN59" s="194"/>
      <c r="AO59" s="192"/>
      <c r="AP59" s="194"/>
      <c r="AQ59" s="192"/>
      <c r="AR59" s="194"/>
      <c r="AS59" s="192"/>
      <c r="AT59" s="194"/>
      <c r="AU59" s="192"/>
      <c r="AV59" s="194"/>
      <c r="AW59" s="192"/>
      <c r="AX59" s="194"/>
      <c r="AY59" s="192"/>
      <c r="AZ59" s="194"/>
      <c r="BA59" s="192"/>
      <c r="BB59" s="195"/>
      <c r="BC59" s="196"/>
      <c r="BD59" s="195"/>
      <c r="BE59" s="196"/>
      <c r="BF59" s="194"/>
      <c r="BG59" s="192"/>
      <c r="BH59" s="194"/>
      <c r="BI59" s="219"/>
      <c r="BJ59" s="194"/>
      <c r="BK59" s="228"/>
      <c r="BL59" s="220"/>
      <c r="BM59" s="192"/>
      <c r="BN59" s="194"/>
      <c r="BO59" s="219"/>
      <c r="BP59" s="194"/>
      <c r="BQ59" s="192"/>
      <c r="BR59" s="194"/>
      <c r="BS59" s="192"/>
      <c r="BT59" s="220"/>
      <c r="BU59" s="192"/>
      <c r="BV59" s="194"/>
      <c r="BW59" s="192"/>
      <c r="BX59" s="194"/>
      <c r="BY59" s="192"/>
      <c r="BZ59" s="194"/>
      <c r="CA59" s="192"/>
      <c r="CB59" s="194"/>
      <c r="CC59" s="192"/>
      <c r="CD59" s="194"/>
      <c r="CE59" s="192"/>
      <c r="CF59" s="194"/>
      <c r="CG59" s="192"/>
      <c r="CH59" s="194"/>
      <c r="CI59" s="192"/>
      <c r="CJ59" s="194"/>
      <c r="CK59" s="192"/>
      <c r="CL59" s="194"/>
      <c r="CM59" s="192"/>
      <c r="CN59" s="194"/>
      <c r="CO59" s="192"/>
      <c r="CP59" s="194"/>
      <c r="CQ59" s="192"/>
      <c r="CR59" s="194"/>
      <c r="CS59" s="192"/>
      <c r="CT59" s="194"/>
      <c r="CU59" s="192"/>
      <c r="CV59" s="194"/>
      <c r="CW59" s="192"/>
      <c r="CX59" s="194"/>
      <c r="CY59" s="192"/>
      <c r="CZ59" s="194"/>
      <c r="DA59" s="192"/>
      <c r="DB59" s="194"/>
      <c r="DC59" s="192"/>
      <c r="DD59" s="194"/>
      <c r="DE59" s="192"/>
      <c r="DF59" s="194"/>
      <c r="DG59" s="192"/>
      <c r="DH59" s="194"/>
      <c r="DI59" s="192"/>
      <c r="DJ59" s="194"/>
      <c r="DK59" s="192"/>
      <c r="DL59" s="194"/>
      <c r="DM59" s="192"/>
      <c r="DN59" s="216"/>
      <c r="DO59" s="71"/>
      <c r="DP59" s="72"/>
      <c r="DQ59" s="73"/>
      <c r="DR59" s="74"/>
      <c r="DS59" s="75"/>
      <c r="DT59" s="177" t="e">
        <f>SUM(E59,G59,I59,K59,M59,O59,Q59,S59,U59,W59,Y59,AA59,AC59,AE59,AG59,AI59,AK59,AM59,AO59,AQ59,AS59,AU59,AW59,AY59,BA59,BC59,BE59,BG59,BI59,BK59,BM59,BO59,BQ59,BS59,BU59,BW59,BY59,CA59,CC59,CE59,CG59,CI59,CK59,CM59,CO59,CQ59,,CS59,CU59,CW59,CY59,DA59,DC59,DE59,DG59,DI59,DK59,DM59,)/DN59</f>
        <v>#DIV/0!</v>
      </c>
      <c r="DU59" s="178" t="e">
        <f>(DQ59+DS59)/DN59</f>
        <v>#DIV/0!</v>
      </c>
      <c r="DV59" s="202">
        <f>CX59-C59</f>
        <v>0</v>
      </c>
      <c r="DW59" s="172"/>
      <c r="DX59" s="173">
        <f>DW59*0.2</f>
        <v>0</v>
      </c>
      <c r="DY59" s="204" t="e">
        <f xml:space="preserve"> SUM(DX59/DN59)</f>
        <v>#DIV/0!</v>
      </c>
      <c r="DZ59" s="113"/>
      <c r="EB59" s="77"/>
      <c r="EC59" s="77"/>
      <c r="EJ59" s="4"/>
      <c r="EK59" s="4"/>
      <c r="EL59" s="4"/>
      <c r="FN59" s="4"/>
      <c r="FO59" s="4"/>
      <c r="FP59" s="4"/>
      <c r="GZ59" s="137"/>
      <c r="HC59" s="77"/>
    </row>
    <row r="60" spans="2:211" ht="12" hidden="1" customHeight="1" x14ac:dyDescent="0.2">
      <c r="B60" s="217"/>
      <c r="C60" s="53"/>
      <c r="D60" s="8"/>
      <c r="E60" s="12"/>
      <c r="F60" s="8"/>
      <c r="G60" s="12"/>
      <c r="H60" s="8"/>
      <c r="I60" s="12"/>
      <c r="J60" s="8"/>
      <c r="K60" s="12"/>
      <c r="L60" s="8"/>
      <c r="M60" s="12"/>
      <c r="N60" s="32"/>
      <c r="O60" s="10"/>
      <c r="P60" s="8"/>
      <c r="Q60" s="12"/>
      <c r="R60" s="8"/>
      <c r="S60" s="12"/>
      <c r="T60" s="8"/>
      <c r="U60" s="12"/>
      <c r="V60" s="8"/>
      <c r="W60" s="12"/>
      <c r="X60" s="8"/>
      <c r="Y60" s="12"/>
      <c r="Z60" s="8"/>
      <c r="AA60" s="12"/>
      <c r="AB60" s="8"/>
      <c r="AC60" s="12"/>
      <c r="AD60" s="8"/>
      <c r="AE60" s="12"/>
      <c r="AF60" s="8"/>
      <c r="AG60" s="12"/>
      <c r="AH60" s="8"/>
      <c r="AI60" s="12"/>
      <c r="AJ60" s="8"/>
      <c r="AK60" s="12"/>
      <c r="AL60" s="8"/>
      <c r="AM60" s="12"/>
      <c r="AN60" s="194"/>
      <c r="AO60" s="192"/>
      <c r="AP60" s="194"/>
      <c r="AQ60" s="192"/>
      <c r="AR60" s="194"/>
      <c r="AS60" s="192"/>
      <c r="AT60" s="194"/>
      <c r="AU60" s="192"/>
      <c r="AV60" s="194"/>
      <c r="AW60" s="192"/>
      <c r="AX60" s="194"/>
      <c r="AY60" s="192"/>
      <c r="AZ60" s="194"/>
      <c r="BA60" s="192"/>
      <c r="BB60" s="195"/>
      <c r="BC60" s="196"/>
      <c r="BD60" s="195"/>
      <c r="BE60" s="196"/>
      <c r="BF60" s="194"/>
      <c r="BG60" s="192"/>
      <c r="BH60" s="194"/>
      <c r="BI60" s="219"/>
      <c r="BJ60" s="194"/>
      <c r="BK60" s="228"/>
      <c r="BL60" s="220"/>
      <c r="BM60" s="192"/>
      <c r="BN60" s="194"/>
      <c r="BO60" s="219"/>
      <c r="BP60" s="194"/>
      <c r="BQ60" s="192"/>
      <c r="BR60" s="194"/>
      <c r="BS60" s="192"/>
      <c r="BT60" s="220"/>
      <c r="BU60" s="192"/>
      <c r="BV60" s="194"/>
      <c r="BW60" s="192"/>
      <c r="BX60" s="194"/>
      <c r="BY60" s="192"/>
      <c r="BZ60" s="194"/>
      <c r="CA60" s="192"/>
      <c r="CB60" s="194"/>
      <c r="CC60" s="192"/>
      <c r="CD60" s="194"/>
      <c r="CE60" s="192"/>
      <c r="CF60" s="194"/>
      <c r="CG60" s="192"/>
      <c r="CH60" s="194"/>
      <c r="CI60" s="192"/>
      <c r="CJ60" s="194"/>
      <c r="CK60" s="192"/>
      <c r="CL60" s="194"/>
      <c r="CM60" s="192"/>
      <c r="CN60" s="194"/>
      <c r="CO60" s="192"/>
      <c r="CP60" s="194"/>
      <c r="CQ60" s="192"/>
      <c r="CR60" s="194"/>
      <c r="CS60" s="192"/>
      <c r="CT60" s="194"/>
      <c r="CU60" s="192"/>
      <c r="CV60" s="194"/>
      <c r="CW60" s="192"/>
      <c r="CX60" s="194"/>
      <c r="CY60" s="192"/>
      <c r="CZ60" s="194"/>
      <c r="DA60" s="192"/>
      <c r="DB60" s="194"/>
      <c r="DC60" s="192"/>
      <c r="DD60" s="194"/>
      <c r="DE60" s="192"/>
      <c r="DF60" s="194"/>
      <c r="DG60" s="192"/>
      <c r="DH60" s="194"/>
      <c r="DI60" s="192"/>
      <c r="DJ60" s="194"/>
      <c r="DK60" s="192"/>
      <c r="DL60" s="194"/>
      <c r="DM60" s="192"/>
      <c r="DN60" s="155"/>
      <c r="DO60" s="71"/>
      <c r="DP60" s="72"/>
      <c r="DQ60" s="73"/>
      <c r="DR60" s="74"/>
      <c r="DS60" s="75"/>
      <c r="DT60" s="177"/>
      <c r="DU60" s="178"/>
      <c r="DV60" s="202"/>
      <c r="DW60" s="74"/>
      <c r="DX60" s="230"/>
      <c r="DY60" s="204"/>
      <c r="DZ60" s="113"/>
      <c r="EB60" s="77"/>
      <c r="EC60" s="77"/>
      <c r="EJ60" s="4"/>
      <c r="EK60" s="4"/>
      <c r="EL60" s="4"/>
      <c r="FN60" s="4"/>
      <c r="FO60" s="4"/>
      <c r="FP60" s="4"/>
      <c r="GZ60" s="137"/>
      <c r="HC60" s="77"/>
    </row>
    <row r="61" spans="2:211" ht="12" hidden="1" customHeight="1" x14ac:dyDescent="0.2">
      <c r="B61" s="217"/>
      <c r="C61" s="242"/>
      <c r="D61" s="8"/>
      <c r="E61" s="12"/>
      <c r="F61" s="8"/>
      <c r="G61" s="12"/>
      <c r="H61" s="8"/>
      <c r="I61" s="12"/>
      <c r="J61" s="8"/>
      <c r="K61" s="12"/>
      <c r="L61" s="8"/>
      <c r="M61" s="12"/>
      <c r="N61" s="32"/>
      <c r="O61" s="10"/>
      <c r="P61" s="8"/>
      <c r="Q61" s="12"/>
      <c r="R61" s="8"/>
      <c r="S61" s="12"/>
      <c r="T61" s="8"/>
      <c r="U61" s="12"/>
      <c r="V61" s="8"/>
      <c r="W61" s="12"/>
      <c r="X61" s="8"/>
      <c r="Y61" s="12"/>
      <c r="Z61" s="8"/>
      <c r="AA61" s="12"/>
      <c r="AB61" s="8"/>
      <c r="AC61" s="12"/>
      <c r="AD61" s="8"/>
      <c r="AE61" s="12"/>
      <c r="AF61" s="8"/>
      <c r="AG61" s="12"/>
      <c r="AH61" s="8"/>
      <c r="AI61" s="12"/>
      <c r="AJ61" s="8"/>
      <c r="AK61" s="12"/>
      <c r="AL61" s="8"/>
      <c r="AM61" s="12"/>
      <c r="AN61" s="194"/>
      <c r="AO61" s="192"/>
      <c r="AP61" s="194"/>
      <c r="AQ61" s="192"/>
      <c r="AR61" s="194"/>
      <c r="AS61" s="192"/>
      <c r="AT61" s="194"/>
      <c r="AU61" s="192"/>
      <c r="AV61" s="194"/>
      <c r="AW61" s="192"/>
      <c r="AX61" s="194"/>
      <c r="AY61" s="192"/>
      <c r="AZ61" s="194"/>
      <c r="BA61" s="192"/>
      <c r="BB61" s="195"/>
      <c r="BC61" s="196"/>
      <c r="BD61" s="195"/>
      <c r="BE61" s="196"/>
      <c r="BF61" s="194"/>
      <c r="BG61" s="192"/>
      <c r="BH61" s="194"/>
      <c r="BI61" s="219"/>
      <c r="BJ61" s="194"/>
      <c r="BK61" s="228"/>
      <c r="BL61" s="220"/>
      <c r="BM61" s="192"/>
      <c r="BN61" s="194"/>
      <c r="BO61" s="219"/>
      <c r="BP61" s="194"/>
      <c r="BQ61" s="192"/>
      <c r="BR61" s="194"/>
      <c r="BS61" s="192"/>
      <c r="BT61" s="220"/>
      <c r="BU61" s="192"/>
      <c r="BV61" s="194"/>
      <c r="BW61" s="192"/>
      <c r="BX61" s="194"/>
      <c r="BY61" s="192"/>
      <c r="BZ61" s="194"/>
      <c r="CA61" s="192"/>
      <c r="CB61" s="194"/>
      <c r="CC61" s="192"/>
      <c r="CD61" s="194"/>
      <c r="CE61" s="192"/>
      <c r="CF61" s="194"/>
      <c r="CG61" s="192"/>
      <c r="CH61" s="194"/>
      <c r="CI61" s="192"/>
      <c r="CJ61" s="194"/>
      <c r="CK61" s="192"/>
      <c r="CL61" s="194"/>
      <c r="CM61" s="192"/>
      <c r="CN61" s="194"/>
      <c r="CO61" s="192"/>
      <c r="CP61" s="194"/>
      <c r="CQ61" s="192"/>
      <c r="CR61" s="194"/>
      <c r="CS61" s="192"/>
      <c r="CT61" s="194"/>
      <c r="CU61" s="192"/>
      <c r="CV61" s="194"/>
      <c r="CW61" s="192"/>
      <c r="CX61" s="194"/>
      <c r="CY61" s="192"/>
      <c r="CZ61" s="194"/>
      <c r="DA61" s="192"/>
      <c r="DB61" s="194"/>
      <c r="DC61" s="192"/>
      <c r="DD61" s="194"/>
      <c r="DE61" s="192"/>
      <c r="DF61" s="194"/>
      <c r="DG61" s="192"/>
      <c r="DH61" s="194"/>
      <c r="DI61" s="192"/>
      <c r="DJ61" s="194"/>
      <c r="DK61" s="192"/>
      <c r="DL61" s="194"/>
      <c r="DM61" s="192"/>
      <c r="DN61" s="155"/>
      <c r="DO61" s="71"/>
      <c r="DP61" s="72"/>
      <c r="DQ61" s="73"/>
      <c r="DR61" s="74"/>
      <c r="DS61" s="75"/>
      <c r="DT61" s="149"/>
      <c r="DU61" s="53"/>
      <c r="DV61" s="202"/>
      <c r="DW61" s="74"/>
      <c r="DX61" s="33"/>
      <c r="DY61" s="206"/>
      <c r="EH61" s="4"/>
      <c r="EI61" s="4"/>
      <c r="EJ61" s="4"/>
      <c r="EW61" s="117"/>
      <c r="FK61" s="137"/>
      <c r="FU61" s="77"/>
    </row>
    <row r="62" spans="2:211" ht="12" customHeight="1" x14ac:dyDescent="0.2">
      <c r="B62" s="277"/>
      <c r="C62" s="254"/>
      <c r="D62" s="8"/>
      <c r="E62" s="12"/>
      <c r="F62" s="8"/>
      <c r="G62" s="12"/>
      <c r="H62" s="8"/>
      <c r="I62" s="12"/>
      <c r="J62" s="8"/>
      <c r="K62" s="12"/>
      <c r="L62" s="8"/>
      <c r="M62" s="12"/>
      <c r="N62" s="32"/>
      <c r="O62" s="255"/>
      <c r="P62" s="8"/>
      <c r="Q62" s="12"/>
      <c r="R62" s="8"/>
      <c r="S62" s="12"/>
      <c r="T62" s="8"/>
      <c r="U62" s="12"/>
      <c r="V62" s="8"/>
      <c r="W62" s="12"/>
      <c r="X62" s="8"/>
      <c r="Y62" s="12"/>
      <c r="Z62" s="8"/>
      <c r="AA62" s="12"/>
      <c r="AB62" s="8"/>
      <c r="AC62" s="12"/>
      <c r="AD62" s="8"/>
      <c r="AE62" s="12"/>
      <c r="AF62" s="8"/>
      <c r="AG62" s="12"/>
      <c r="AH62" s="8"/>
      <c r="AI62" s="12"/>
      <c r="AJ62" s="8"/>
      <c r="AK62" s="12"/>
      <c r="AL62" s="8"/>
      <c r="AM62" s="12"/>
      <c r="AN62" s="194"/>
      <c r="AO62" s="192"/>
      <c r="AP62" s="194"/>
      <c r="AQ62" s="192"/>
      <c r="AR62" s="194"/>
      <c r="AS62" s="192"/>
      <c r="AT62" s="194"/>
      <c r="AU62" s="192"/>
      <c r="AV62" s="194"/>
      <c r="AW62" s="192"/>
      <c r="AX62" s="194"/>
      <c r="AY62" s="192"/>
      <c r="AZ62" s="194"/>
      <c r="BA62" s="192"/>
      <c r="BB62" s="195"/>
      <c r="BC62" s="196"/>
      <c r="BD62" s="195"/>
      <c r="BE62" s="196"/>
      <c r="BF62" s="194"/>
      <c r="BG62" s="192"/>
      <c r="BH62" s="194"/>
      <c r="BI62" s="219"/>
      <c r="BJ62" s="194"/>
      <c r="BK62" s="228"/>
      <c r="BL62" s="220"/>
      <c r="BM62" s="192"/>
      <c r="BN62" s="194"/>
      <c r="BO62" s="219"/>
      <c r="BP62" s="195"/>
      <c r="BQ62" s="196"/>
      <c r="BR62" s="195"/>
      <c r="BS62" s="196"/>
      <c r="BT62" s="220"/>
      <c r="BU62" s="192"/>
      <c r="BV62" s="194"/>
      <c r="BW62" s="192"/>
      <c r="BX62" s="194"/>
      <c r="BY62" s="192"/>
      <c r="BZ62" s="194"/>
      <c r="CA62" s="192"/>
      <c r="CB62" s="194"/>
      <c r="CC62" s="192"/>
      <c r="CD62" s="194"/>
      <c r="CE62" s="192"/>
      <c r="CF62" s="194"/>
      <c r="CG62" s="192"/>
      <c r="CH62" s="194"/>
      <c r="CI62" s="192"/>
      <c r="CJ62" s="194"/>
      <c r="CK62" s="192"/>
      <c r="CL62" s="194"/>
      <c r="CM62" s="192"/>
      <c r="CN62" s="194"/>
      <c r="CO62" s="192"/>
      <c r="CP62" s="194"/>
      <c r="CQ62" s="192"/>
      <c r="CR62" s="194"/>
      <c r="CS62" s="192"/>
      <c r="CT62" s="194"/>
      <c r="CU62" s="192"/>
      <c r="CV62" s="194"/>
      <c r="CW62" s="192"/>
      <c r="CX62" s="194"/>
      <c r="CY62" s="192"/>
      <c r="CZ62" s="194"/>
      <c r="DA62" s="192"/>
      <c r="DB62" s="194"/>
      <c r="DC62" s="192"/>
      <c r="DD62" s="194"/>
      <c r="DE62" s="192"/>
      <c r="DF62" s="194"/>
      <c r="DG62" s="192"/>
      <c r="DH62" s="194"/>
      <c r="DI62" s="192"/>
      <c r="DJ62" s="194"/>
      <c r="DK62" s="192"/>
      <c r="DL62" s="194"/>
      <c r="DM62" s="192"/>
      <c r="DN62" s="216"/>
      <c r="DO62" s="71"/>
      <c r="DP62" s="72"/>
      <c r="DQ62" s="73"/>
      <c r="DR62" s="74"/>
      <c r="DS62" s="75"/>
      <c r="DT62" s="256"/>
      <c r="DU62" s="70"/>
      <c r="DV62" s="257"/>
      <c r="DW62" s="74"/>
      <c r="DX62" s="75"/>
      <c r="DY62" s="258"/>
      <c r="EH62" s="4"/>
      <c r="EI62" s="4"/>
      <c r="EJ62" s="4"/>
      <c r="EW62" s="117"/>
      <c r="FK62" s="137"/>
      <c r="FU62" s="77"/>
    </row>
    <row r="63" spans="2:211" s="111" customFormat="1" ht="12.75" thickBot="1" x14ac:dyDescent="0.25">
      <c r="B63" s="217"/>
      <c r="C63" s="55"/>
      <c r="D63" s="8"/>
      <c r="E63" s="12"/>
      <c r="F63" s="8"/>
      <c r="G63" s="12"/>
      <c r="H63" s="8"/>
      <c r="I63" s="12"/>
      <c r="J63" s="8"/>
      <c r="K63" s="12"/>
      <c r="L63" s="8"/>
      <c r="M63" s="12"/>
      <c r="N63" s="32"/>
      <c r="O63" s="248"/>
      <c r="P63" s="8"/>
      <c r="Q63" s="12"/>
      <c r="R63" s="8"/>
      <c r="S63" s="12"/>
      <c r="T63" s="8"/>
      <c r="U63" s="12"/>
      <c r="V63" s="8"/>
      <c r="W63" s="12"/>
      <c r="X63" s="8"/>
      <c r="Y63" s="12"/>
      <c r="Z63" s="8"/>
      <c r="AA63" s="12"/>
      <c r="AB63" s="8"/>
      <c r="AC63" s="12"/>
      <c r="AD63" s="8"/>
      <c r="AE63" s="12"/>
      <c r="AF63" s="8"/>
      <c r="AG63" s="12"/>
      <c r="AH63" s="8"/>
      <c r="AI63" s="12"/>
      <c r="AJ63" s="8"/>
      <c r="AK63" s="12"/>
      <c r="AL63" s="8"/>
      <c r="AM63" s="12"/>
      <c r="AN63" s="194"/>
      <c r="AO63" s="192"/>
      <c r="AP63" s="194"/>
      <c r="AQ63" s="192"/>
      <c r="AR63" s="194"/>
      <c r="AS63" s="192"/>
      <c r="AT63" s="194"/>
      <c r="AU63" s="192"/>
      <c r="AV63" s="194"/>
      <c r="AW63" s="192"/>
      <c r="AX63" s="194"/>
      <c r="AY63" s="192"/>
      <c r="AZ63" s="194"/>
      <c r="BA63" s="192"/>
      <c r="BB63" s="195"/>
      <c r="BC63" s="196"/>
      <c r="BD63" s="195"/>
      <c r="BE63" s="196"/>
      <c r="BF63" s="194"/>
      <c r="BG63" s="192"/>
      <c r="BH63" s="194"/>
      <c r="BI63" s="219"/>
      <c r="BJ63" s="226"/>
      <c r="BK63" s="282"/>
      <c r="BL63" s="220"/>
      <c r="BM63" s="192"/>
      <c r="BN63" s="194"/>
      <c r="BO63" s="219"/>
      <c r="BP63" s="226"/>
      <c r="BQ63" s="227"/>
      <c r="BR63" s="226"/>
      <c r="BS63" s="227"/>
      <c r="BT63" s="220"/>
      <c r="BU63" s="192"/>
      <c r="BV63" s="194"/>
      <c r="BW63" s="192"/>
      <c r="BX63" s="194"/>
      <c r="BY63" s="192"/>
      <c r="BZ63" s="194"/>
      <c r="CA63" s="192"/>
      <c r="CB63" s="194"/>
      <c r="CC63" s="192"/>
      <c r="CD63" s="194"/>
      <c r="CE63" s="192"/>
      <c r="CF63" s="194"/>
      <c r="CG63" s="192"/>
      <c r="CH63" s="194"/>
      <c r="CI63" s="192"/>
      <c r="CJ63" s="194"/>
      <c r="CK63" s="192"/>
      <c r="CL63" s="194"/>
      <c r="CM63" s="192"/>
      <c r="CN63" s="194"/>
      <c r="CO63" s="192"/>
      <c r="CP63" s="194"/>
      <c r="CQ63" s="192"/>
      <c r="CR63" s="194"/>
      <c r="CS63" s="192"/>
      <c r="CT63" s="194"/>
      <c r="CU63" s="192"/>
      <c r="CV63" s="194"/>
      <c r="CW63" s="192"/>
      <c r="CX63" s="194"/>
      <c r="CY63" s="192"/>
      <c r="CZ63" s="194"/>
      <c r="DA63" s="192"/>
      <c r="DB63" s="194"/>
      <c r="DC63" s="192"/>
      <c r="DD63" s="194"/>
      <c r="DE63" s="192"/>
      <c r="DF63" s="194"/>
      <c r="DG63" s="192"/>
      <c r="DH63" s="194"/>
      <c r="DI63" s="192"/>
      <c r="DJ63" s="194"/>
      <c r="DK63" s="192"/>
      <c r="DL63" s="194"/>
      <c r="DM63" s="192"/>
      <c r="DN63" s="28"/>
      <c r="DO63" s="170"/>
      <c r="DP63" s="169"/>
      <c r="DQ63" s="164"/>
      <c r="DR63" s="165"/>
      <c r="DS63" s="166"/>
      <c r="DT63" s="171"/>
      <c r="DU63" s="55"/>
      <c r="DV63" s="213"/>
      <c r="DW63" s="165"/>
      <c r="DX63" s="166"/>
      <c r="DY63" s="171"/>
      <c r="DZ63" s="19"/>
    </row>
    <row r="64" spans="2:211" ht="60" customHeight="1" thickBot="1" x14ac:dyDescent="0.25">
      <c r="B64" s="134"/>
      <c r="C64" s="157"/>
      <c r="D64" s="306" t="s">
        <v>178</v>
      </c>
      <c r="E64" s="307"/>
      <c r="F64" s="306"/>
      <c r="G64" s="307"/>
      <c r="H64" s="306"/>
      <c r="I64" s="307"/>
      <c r="J64" s="306"/>
      <c r="K64" s="307"/>
      <c r="L64" s="306"/>
      <c r="M64" s="307"/>
      <c r="N64" s="306"/>
      <c r="O64" s="307"/>
      <c r="P64" s="306"/>
      <c r="Q64" s="307"/>
      <c r="R64" s="306"/>
      <c r="S64" s="307"/>
      <c r="T64" s="306"/>
      <c r="U64" s="307"/>
      <c r="V64" s="306"/>
      <c r="W64" s="307"/>
      <c r="X64" s="306"/>
      <c r="Y64" s="307"/>
      <c r="Z64" s="306"/>
      <c r="AA64" s="307"/>
      <c r="AB64" s="306"/>
      <c r="AC64" s="307"/>
      <c r="AD64" s="306"/>
      <c r="AE64" s="307"/>
      <c r="AF64" s="306"/>
      <c r="AG64" s="307"/>
      <c r="AH64" s="306"/>
      <c r="AI64" s="307"/>
      <c r="AJ64" s="306"/>
      <c r="AK64" s="307"/>
      <c r="AL64" s="306"/>
      <c r="AM64" s="307"/>
      <c r="AN64" s="306"/>
      <c r="AO64" s="307"/>
      <c r="AP64" s="306"/>
      <c r="AQ64" s="307"/>
      <c r="AR64" s="306"/>
      <c r="AS64" s="307"/>
      <c r="AT64" s="306"/>
      <c r="AU64" s="307"/>
      <c r="AV64" s="308"/>
      <c r="AW64" s="309"/>
      <c r="AX64" s="308"/>
      <c r="AY64" s="309"/>
      <c r="AZ64" s="308"/>
      <c r="BA64" s="309"/>
      <c r="BB64" s="306"/>
      <c r="BC64" s="307"/>
      <c r="BD64" s="308"/>
      <c r="BE64" s="309"/>
      <c r="BF64" s="308"/>
      <c r="BG64" s="309"/>
      <c r="BH64" s="306"/>
      <c r="BI64" s="307"/>
      <c r="BJ64" s="314"/>
      <c r="BK64" s="315"/>
      <c r="BL64" s="306"/>
      <c r="BM64" s="307"/>
      <c r="BN64" s="306"/>
      <c r="BO64" s="307"/>
      <c r="BP64" s="306"/>
      <c r="BQ64" s="307"/>
      <c r="BR64" s="306"/>
      <c r="BS64" s="307"/>
      <c r="BT64" s="306"/>
      <c r="BU64" s="307"/>
      <c r="BV64" s="306"/>
      <c r="BW64" s="307"/>
      <c r="BX64" s="306"/>
      <c r="BY64" s="307"/>
      <c r="BZ64" s="306"/>
      <c r="CA64" s="307"/>
      <c r="CB64" s="306"/>
      <c r="CC64" s="307"/>
      <c r="CD64" s="306"/>
      <c r="CE64" s="307"/>
      <c r="CF64" s="306"/>
      <c r="CG64" s="307"/>
      <c r="CH64" s="306"/>
      <c r="CI64" s="307"/>
      <c r="CJ64" s="306"/>
      <c r="CK64" s="307"/>
      <c r="CL64" s="306"/>
      <c r="CM64" s="307"/>
      <c r="CN64" s="306"/>
      <c r="CO64" s="307"/>
      <c r="CP64" s="306"/>
      <c r="CQ64" s="307"/>
      <c r="CR64" s="306"/>
      <c r="CS64" s="307"/>
      <c r="CT64" s="306"/>
      <c r="CU64" s="307"/>
      <c r="CV64" s="306"/>
      <c r="CW64" s="307"/>
      <c r="CX64" s="306"/>
      <c r="CY64" s="307"/>
      <c r="CZ64" s="306"/>
      <c r="DA64" s="307"/>
      <c r="DB64" s="306"/>
      <c r="DC64" s="307"/>
      <c r="DD64" s="306"/>
      <c r="DE64" s="307"/>
      <c r="DF64" s="306"/>
      <c r="DG64" s="307"/>
      <c r="DH64" s="306"/>
      <c r="DI64" s="307"/>
      <c r="DJ64" s="306"/>
      <c r="DK64" s="307"/>
      <c r="DL64" s="306"/>
      <c r="DM64" s="307"/>
      <c r="DN64" s="158"/>
      <c r="DO64" s="159"/>
      <c r="DP64" s="160"/>
      <c r="DQ64" s="161"/>
      <c r="DR64" s="229" t="s">
        <v>165</v>
      </c>
      <c r="DS64" s="292">
        <v>2</v>
      </c>
      <c r="DT64" s="162"/>
      <c r="DU64" s="163"/>
      <c r="DV64" s="203"/>
      <c r="DW64" s="182"/>
      <c r="DX64" s="262"/>
      <c r="DY64" s="162"/>
    </row>
    <row r="65" spans="2:144" ht="12.75" thickBot="1" x14ac:dyDescent="0.25">
      <c r="B65" s="5" t="s">
        <v>14</v>
      </c>
      <c r="D65" s="122">
        <v>7</v>
      </c>
      <c r="E65" s="123">
        <v>3</v>
      </c>
      <c r="F65" s="122"/>
      <c r="G65" s="123"/>
      <c r="H65" s="122"/>
      <c r="I65" s="123"/>
      <c r="J65" s="122"/>
      <c r="K65" s="123"/>
      <c r="L65" s="122"/>
      <c r="M65" s="123"/>
      <c r="N65" s="122"/>
      <c r="O65" s="123"/>
      <c r="P65" s="122"/>
      <c r="Q65" s="123"/>
      <c r="R65" s="122"/>
      <c r="S65" s="123"/>
      <c r="T65" s="122"/>
      <c r="U65" s="123"/>
      <c r="V65" s="122"/>
      <c r="W65" s="123"/>
      <c r="X65" s="122"/>
      <c r="Y65" s="123"/>
      <c r="Z65" s="122"/>
      <c r="AA65" s="123"/>
      <c r="AB65" s="122"/>
      <c r="AC65" s="123"/>
      <c r="AD65" s="122"/>
      <c r="AE65" s="123"/>
      <c r="AF65" s="122"/>
      <c r="AG65" s="123"/>
      <c r="AH65" s="122"/>
      <c r="AI65" s="123"/>
      <c r="AJ65" s="122"/>
      <c r="AK65" s="123"/>
      <c r="AL65" s="122"/>
      <c r="AM65" s="123"/>
      <c r="AN65" s="122"/>
      <c r="AO65" s="123"/>
      <c r="AP65" s="122"/>
      <c r="AQ65" s="123"/>
      <c r="AR65" s="122"/>
      <c r="AS65" s="123"/>
      <c r="AT65" s="122"/>
      <c r="AU65" s="123"/>
      <c r="AV65" s="122"/>
      <c r="AW65" s="123"/>
      <c r="AX65" s="122"/>
      <c r="AY65" s="123"/>
      <c r="AZ65" s="122"/>
      <c r="BA65" s="123"/>
      <c r="BB65" s="122"/>
      <c r="BC65" s="123"/>
      <c r="BD65" s="122"/>
      <c r="BE65" s="123"/>
      <c r="BF65" s="122"/>
      <c r="BG65" s="123"/>
      <c r="BH65" s="122"/>
      <c r="BI65" s="123"/>
      <c r="BJ65" s="122"/>
      <c r="BK65" s="123"/>
      <c r="BL65" s="122"/>
      <c r="BM65" s="123"/>
      <c r="BN65" s="122"/>
      <c r="BO65" s="123"/>
      <c r="BP65" s="122"/>
      <c r="BQ65" s="123"/>
      <c r="BR65" s="122"/>
      <c r="BS65" s="123"/>
      <c r="BT65" s="122"/>
      <c r="BU65" s="123"/>
      <c r="BV65" s="122"/>
      <c r="BW65" s="123"/>
      <c r="BX65" s="186"/>
      <c r="BY65" s="185"/>
      <c r="BZ65" s="186"/>
      <c r="CA65" s="185"/>
      <c r="CB65" s="122"/>
      <c r="CC65" s="123"/>
      <c r="CD65" s="122"/>
      <c r="CE65" s="123"/>
      <c r="CF65" s="122"/>
      <c r="CG65" s="123"/>
      <c r="CH65" s="122"/>
      <c r="CI65" s="123"/>
      <c r="CJ65" s="122"/>
      <c r="CK65" s="123"/>
      <c r="CL65" s="122"/>
      <c r="CM65" s="123"/>
      <c r="CN65" s="122"/>
      <c r="CO65" s="123"/>
      <c r="CP65" s="122"/>
      <c r="CQ65" s="123"/>
      <c r="CR65" s="122"/>
      <c r="CS65" s="123"/>
      <c r="CT65" s="237"/>
      <c r="CU65" s="238"/>
      <c r="CV65" s="122"/>
      <c r="CW65" s="123"/>
      <c r="CX65" s="183"/>
      <c r="CY65" s="123"/>
      <c r="CZ65" s="183"/>
      <c r="DA65" s="123"/>
      <c r="DB65" s="185"/>
      <c r="DC65" s="186"/>
      <c r="DD65" s="185"/>
      <c r="DE65" s="186"/>
      <c r="DF65" s="123"/>
      <c r="DG65" s="186"/>
      <c r="DH65" s="123"/>
      <c r="DI65" s="183"/>
      <c r="DJ65" s="185"/>
      <c r="DK65" s="183"/>
      <c r="DL65" s="185"/>
      <c r="DM65" s="186"/>
      <c r="DN65" s="184">
        <f>SUM(DN7:DN63)</f>
        <v>10</v>
      </c>
      <c r="DO65" s="20"/>
      <c r="DP65" s="20"/>
      <c r="DQ65" s="272">
        <f>SUM(DQ7:DQ64)</f>
        <v>10</v>
      </c>
      <c r="DR65" s="15"/>
      <c r="DS65" s="272">
        <f>SUM(DS7:DS64)</f>
        <v>2</v>
      </c>
      <c r="DT65" s="150"/>
      <c r="DU65" s="105"/>
      <c r="DV65" s="210">
        <f>SUM(DV7:DV63)</f>
        <v>-1</v>
      </c>
      <c r="DW65" s="211" t="s">
        <v>144</v>
      </c>
      <c r="DX65" s="291">
        <f>SUM(DX7:DX64)</f>
        <v>0</v>
      </c>
      <c r="DY65" s="209"/>
    </row>
    <row r="66" spans="2:144" x14ac:dyDescent="0.2">
      <c r="B66" s="5"/>
      <c r="K66" s="1"/>
      <c r="U66" s="1"/>
      <c r="AG66" s="137"/>
      <c r="AH66" s="137"/>
      <c r="AI66" s="137"/>
      <c r="AJ66" s="137"/>
      <c r="AK66" s="137"/>
      <c r="AL66" s="137"/>
      <c r="AM66" s="137"/>
      <c r="AN66" s="137"/>
      <c r="AO66" s="137"/>
      <c r="AP66" s="137"/>
      <c r="AQ66" s="137"/>
      <c r="AR66" s="137"/>
      <c r="AS66" s="137"/>
      <c r="AT66" s="137"/>
      <c r="AU66" s="137"/>
      <c r="AV66" s="137"/>
      <c r="AW66" s="137"/>
      <c r="AX66" s="137"/>
      <c r="AY66" s="137"/>
      <c r="AZ66" s="137"/>
      <c r="BA66" s="137"/>
      <c r="BB66" s="137"/>
      <c r="BC66" s="137"/>
      <c r="BD66" s="137"/>
      <c r="BE66" s="137"/>
      <c r="BF66" s="137"/>
      <c r="BG66" s="137"/>
      <c r="BH66" s="137"/>
      <c r="BI66" s="137"/>
      <c r="BJ66" s="137"/>
      <c r="BK66" s="137"/>
      <c r="BL66" s="137"/>
      <c r="BM66" s="137"/>
      <c r="BN66" s="137"/>
      <c r="BO66" s="137"/>
      <c r="BP66" s="137"/>
      <c r="BQ66" s="137"/>
      <c r="BR66" s="137"/>
      <c r="BS66" s="137"/>
      <c r="BT66" s="137"/>
      <c r="BU66" s="137"/>
      <c r="BV66" s="137"/>
      <c r="BW66" s="137"/>
      <c r="BX66" s="137"/>
      <c r="BY66" s="137"/>
      <c r="BZ66" s="137"/>
      <c r="CA66" s="137"/>
      <c r="CB66" s="137"/>
      <c r="CC66" s="137"/>
      <c r="CD66" s="137"/>
      <c r="CE66" s="137"/>
      <c r="CF66" s="137"/>
      <c r="CG66" s="137"/>
      <c r="CH66" s="137"/>
      <c r="CI66" s="137"/>
      <c r="CJ66" s="137"/>
      <c r="CK66" s="137"/>
      <c r="CL66" s="287"/>
      <c r="CM66" s="137"/>
      <c r="CN66" s="137"/>
      <c r="CO66" s="137"/>
      <c r="CP66" s="137"/>
      <c r="CQ66" s="137"/>
      <c r="CR66" s="137"/>
      <c r="CS66" s="137"/>
      <c r="CT66" s="137"/>
      <c r="CU66" s="137"/>
      <c r="CV66" s="137"/>
      <c r="CW66" s="137"/>
      <c r="CX66" s="137"/>
      <c r="CY66" s="137"/>
      <c r="CZ66" s="137"/>
      <c r="DA66" s="137"/>
      <c r="DB66" s="137"/>
      <c r="DC66" s="137"/>
      <c r="DD66" s="137"/>
      <c r="DE66" s="137"/>
      <c r="DF66" s="137"/>
      <c r="DG66" s="137"/>
      <c r="DH66" s="137"/>
      <c r="DI66" s="137"/>
      <c r="DJ66" s="137"/>
      <c r="DK66" s="137"/>
      <c r="DL66" s="137"/>
      <c r="DM66" s="137"/>
      <c r="DN66" s="1" t="s">
        <v>110</v>
      </c>
      <c r="DO66" s="153" t="s">
        <v>111</v>
      </c>
      <c r="DP66" s="152"/>
      <c r="DQ66" s="215">
        <f>SUM(D65:DM65)</f>
        <v>10</v>
      </c>
      <c r="DR66" s="4"/>
      <c r="DS66" s="112" t="s">
        <v>112</v>
      </c>
      <c r="DT66" s="77"/>
      <c r="DU66" s="77"/>
      <c r="DV66" s="77"/>
      <c r="DW66" s="4" t="s">
        <v>141</v>
      </c>
      <c r="DX66" s="51" t="s">
        <v>112</v>
      </c>
      <c r="DY66" s="19"/>
      <c r="DZ66" s="1"/>
    </row>
    <row r="67" spans="2:144" x14ac:dyDescent="0.2">
      <c r="B67" s="5"/>
      <c r="D67" s="4"/>
      <c r="E67" s="4"/>
      <c r="F67" s="4"/>
      <c r="G67" s="4"/>
      <c r="H67" s="4"/>
      <c r="I67" s="4"/>
      <c r="J67" s="214"/>
      <c r="K67" s="214"/>
      <c r="L67" s="214"/>
      <c r="M67" s="214"/>
      <c r="N67" s="214"/>
      <c r="O67" s="214"/>
      <c r="P67" s="214"/>
      <c r="Q67" s="214"/>
      <c r="R67" s="214"/>
      <c r="S67" s="214"/>
      <c r="T67" s="214"/>
      <c r="U67" s="214"/>
      <c r="V67" s="214"/>
      <c r="W67" s="214"/>
      <c r="X67" s="214"/>
      <c r="Y67" s="214"/>
      <c r="Z67" s="214"/>
      <c r="AA67" s="214"/>
      <c r="AB67" s="214"/>
      <c r="AC67" s="214"/>
      <c r="AD67" s="214"/>
      <c r="AE67" s="214"/>
      <c r="AF67" s="4"/>
      <c r="AG67" s="4"/>
      <c r="DO67" s="1" t="s">
        <v>147</v>
      </c>
      <c r="DQ67" s="273" t="s">
        <v>159</v>
      </c>
      <c r="DR67" s="273"/>
      <c r="DS67" s="274">
        <f>(DN65*0.2)</f>
        <v>2</v>
      </c>
      <c r="DT67" s="4"/>
      <c r="DU67" s="4"/>
      <c r="DV67" s="4"/>
      <c r="DW67" s="263" t="s">
        <v>145</v>
      </c>
      <c r="DX67" s="283">
        <f>DX68+DX69</f>
        <v>0</v>
      </c>
      <c r="DY67" s="19"/>
      <c r="DZ67" s="1"/>
    </row>
    <row r="68" spans="2:144" x14ac:dyDescent="0.2">
      <c r="B68" s="49" t="s">
        <v>15</v>
      </c>
      <c r="C68" s="1"/>
      <c r="F68" s="51"/>
      <c r="G68" s="51"/>
      <c r="H68" s="51"/>
      <c r="I68" s="51"/>
      <c r="J68" s="51"/>
      <c r="K68" s="51"/>
      <c r="L68" s="51"/>
      <c r="M68" s="51"/>
      <c r="N68" s="51"/>
      <c r="O68" s="51"/>
      <c r="P68" s="51"/>
      <c r="Q68" s="51"/>
      <c r="R68" s="51"/>
      <c r="S68" s="51"/>
      <c r="T68" s="51"/>
      <c r="U68" s="51"/>
      <c r="V68" s="51"/>
      <c r="W68" s="51"/>
      <c r="X68" s="51"/>
      <c r="Y68" s="51"/>
      <c r="Z68" s="51"/>
      <c r="AA68" s="51"/>
      <c r="AB68" s="51"/>
      <c r="AC68" s="51"/>
      <c r="AD68" s="51"/>
      <c r="AE68" s="51"/>
      <c r="AF68" s="51"/>
      <c r="AG68" s="51"/>
      <c r="AH68" s="294"/>
      <c r="AI68" s="294"/>
      <c r="AJ68" s="214"/>
      <c r="AK68" s="214"/>
      <c r="AL68" s="214"/>
      <c r="AM68" s="264"/>
      <c r="AN68" s="264"/>
      <c r="AO68" s="264"/>
      <c r="AP68" s="264"/>
      <c r="AQ68" s="264"/>
      <c r="AR68" s="264"/>
      <c r="AS68" s="264"/>
      <c r="AT68" s="264"/>
      <c r="AU68" s="264"/>
      <c r="AV68" s="264"/>
      <c r="AW68" s="264"/>
      <c r="AX68" s="264"/>
      <c r="AY68" s="264"/>
      <c r="AZ68" s="264"/>
      <c r="BA68" s="264"/>
      <c r="BB68" s="264"/>
      <c r="BC68" s="264"/>
      <c r="BD68" s="264"/>
      <c r="BE68" s="264"/>
      <c r="BF68" s="264"/>
      <c r="BG68" s="264"/>
      <c r="BH68" s="264"/>
      <c r="BI68" s="264"/>
      <c r="BJ68" s="264"/>
      <c r="BK68" s="264"/>
      <c r="BL68" s="264"/>
      <c r="BM68" s="264"/>
      <c r="BN68" s="264"/>
      <c r="BO68" s="264"/>
      <c r="BP68" s="264"/>
      <c r="BQ68" s="264"/>
      <c r="BR68" s="264"/>
      <c r="BS68" s="264"/>
      <c r="BT68" s="264"/>
      <c r="BU68" s="264"/>
      <c r="BV68" s="264"/>
      <c r="BW68" s="264"/>
      <c r="BX68" s="264"/>
      <c r="BY68" s="264"/>
      <c r="BZ68" s="264"/>
      <c r="CA68" s="264"/>
      <c r="CB68" s="264"/>
      <c r="CC68" s="264"/>
      <c r="CD68" s="264"/>
      <c r="CE68" s="264"/>
      <c r="CF68" s="264"/>
      <c r="CG68" s="264"/>
      <c r="CH68" s="264"/>
      <c r="CI68" s="264"/>
      <c r="CJ68" s="264"/>
      <c r="CK68" s="264"/>
      <c r="CL68" s="264"/>
      <c r="CM68" s="264"/>
      <c r="CN68" s="264"/>
      <c r="CO68" s="264"/>
      <c r="CP68" s="264"/>
      <c r="CQ68" s="264"/>
      <c r="CR68" s="264"/>
      <c r="CS68" s="264"/>
      <c r="CT68" s="264"/>
      <c r="CU68" s="293"/>
      <c r="CV68" s="264"/>
      <c r="CW68" s="264"/>
      <c r="CX68" s="264"/>
      <c r="CY68" s="264"/>
      <c r="CZ68" s="264"/>
      <c r="DA68" s="264"/>
      <c r="DB68" s="264"/>
      <c r="DC68" s="264"/>
      <c r="DD68" s="264"/>
      <c r="DE68" s="264"/>
      <c r="DF68" s="264"/>
      <c r="DG68" s="264"/>
      <c r="DH68" s="264"/>
      <c r="DI68" s="264"/>
      <c r="DJ68" s="264"/>
      <c r="DK68" s="264"/>
      <c r="DL68" s="264"/>
      <c r="DM68" s="264"/>
      <c r="DN68" s="264"/>
      <c r="DO68" s="264"/>
      <c r="DP68" s="264"/>
      <c r="DQ68" s="264"/>
      <c r="DR68" s="264"/>
      <c r="DS68" s="264"/>
      <c r="DT68" s="264"/>
      <c r="DU68" s="208"/>
      <c r="DV68" s="208"/>
      <c r="DW68" s="263" t="s">
        <v>143</v>
      </c>
      <c r="DX68" s="283"/>
      <c r="DY68" s="214"/>
      <c r="DZ68" s="129"/>
    </row>
    <row r="69" spans="2:144" x14ac:dyDescent="0.2">
      <c r="B69" s="3" t="s">
        <v>49</v>
      </c>
      <c r="C69" s="114" t="s">
        <v>71</v>
      </c>
      <c r="F69" s="51"/>
      <c r="G69" s="51"/>
      <c r="H69" s="51"/>
      <c r="I69" s="51"/>
      <c r="J69" s="51"/>
      <c r="K69" s="51"/>
      <c r="L69" s="51"/>
      <c r="M69" s="51"/>
      <c r="N69" s="51"/>
      <c r="O69" s="51"/>
      <c r="P69" s="51"/>
      <c r="Q69" s="51"/>
      <c r="R69" s="51"/>
      <c r="S69" s="51"/>
      <c r="T69" s="51"/>
      <c r="U69" s="51"/>
      <c r="V69" s="51"/>
      <c r="W69" s="51"/>
      <c r="X69" s="51"/>
      <c r="Y69" s="51"/>
      <c r="Z69" s="51"/>
      <c r="AA69" s="51"/>
      <c r="AB69" s="51"/>
      <c r="AC69" s="51"/>
      <c r="AD69" s="51"/>
      <c r="AE69" s="51"/>
      <c r="AF69" s="51"/>
      <c r="AG69" s="51"/>
      <c r="AH69" s="295"/>
      <c r="AI69" s="295"/>
      <c r="AJ69" s="215"/>
      <c r="AK69" s="215"/>
      <c r="AL69" s="215"/>
      <c r="AM69" s="215"/>
      <c r="AN69" s="215"/>
      <c r="AO69" s="215"/>
      <c r="AP69" s="215"/>
      <c r="AQ69" s="215"/>
      <c r="AR69" s="215"/>
      <c r="AS69" s="215"/>
      <c r="AT69" s="215"/>
      <c r="AU69" s="215"/>
      <c r="AV69" s="215"/>
      <c r="AW69" s="215"/>
      <c r="AX69" s="215"/>
      <c r="AY69" s="215"/>
      <c r="AZ69" s="215"/>
      <c r="BA69" s="215"/>
      <c r="BB69" s="215"/>
      <c r="BC69" s="215"/>
      <c r="BD69" s="215"/>
      <c r="BE69" s="215"/>
      <c r="BF69" s="215"/>
      <c r="BG69" s="215"/>
      <c r="BH69" s="215"/>
      <c r="BI69" s="215"/>
      <c r="BJ69" s="215"/>
      <c r="BK69" s="215"/>
      <c r="BL69" s="215"/>
      <c r="BM69" s="215"/>
      <c r="BN69" s="215"/>
      <c r="BO69" s="215"/>
      <c r="BP69" s="215"/>
      <c r="BQ69" s="215"/>
      <c r="BR69" s="215"/>
      <c r="BS69" s="215"/>
      <c r="BT69" s="215"/>
      <c r="BU69" s="215"/>
      <c r="BV69" s="215"/>
      <c r="BW69" s="215"/>
      <c r="BX69" s="215"/>
      <c r="BY69" s="215"/>
      <c r="BZ69" s="215"/>
      <c r="CA69" s="215"/>
      <c r="CB69" s="215"/>
      <c r="CC69" s="215"/>
      <c r="CD69" s="215"/>
      <c r="CE69" s="215"/>
      <c r="CF69" s="215"/>
      <c r="CG69" s="215"/>
      <c r="CH69" s="215"/>
      <c r="CI69" s="215"/>
      <c r="CJ69" s="215"/>
      <c r="CK69" s="215"/>
      <c r="CL69" s="215"/>
      <c r="CM69" s="215"/>
      <c r="CN69" s="215"/>
      <c r="CO69" s="215"/>
      <c r="CP69" s="215"/>
      <c r="CQ69" s="215"/>
      <c r="CR69" s="215"/>
      <c r="CS69" s="215"/>
      <c r="CT69" s="215"/>
      <c r="CU69" s="215"/>
      <c r="CV69" s="215"/>
      <c r="CW69" s="215"/>
      <c r="CX69" s="215"/>
      <c r="CY69" s="215"/>
      <c r="CZ69" s="215"/>
      <c r="DA69" s="215"/>
      <c r="DB69" s="215"/>
      <c r="DC69" s="215"/>
      <c r="DD69" s="215"/>
      <c r="DE69" s="215"/>
      <c r="DF69" s="215"/>
      <c r="DG69" s="215"/>
      <c r="DH69" s="215"/>
      <c r="DI69" s="215"/>
      <c r="DJ69" s="215"/>
      <c r="DK69" s="215"/>
      <c r="DL69" s="215"/>
      <c r="DM69" s="215"/>
      <c r="DN69" s="215"/>
      <c r="DO69" s="215"/>
      <c r="DP69" s="215"/>
      <c r="DQ69" s="215"/>
      <c r="DR69" s="215"/>
      <c r="DS69" s="215"/>
      <c r="DT69" s="215"/>
      <c r="DU69" s="259"/>
      <c r="DV69" s="259"/>
      <c r="DW69" s="263" t="s">
        <v>142</v>
      </c>
      <c r="DX69" s="286">
        <v>0</v>
      </c>
      <c r="DY69" s="214">
        <f>DY64*0.2</f>
        <v>0</v>
      </c>
      <c r="DZ69" s="129"/>
    </row>
    <row r="70" spans="2:144" x14ac:dyDescent="0.2">
      <c r="B70" s="3" t="s">
        <v>16</v>
      </c>
      <c r="C70" s="21">
        <v>-2</v>
      </c>
      <c r="F70" s="296"/>
      <c r="G70" s="296"/>
      <c r="H70" s="296"/>
      <c r="I70" s="296"/>
      <c r="J70" s="268">
        <v>1</v>
      </c>
      <c r="K70" s="265" t="s">
        <v>166</v>
      </c>
      <c r="L70" s="296"/>
      <c r="M70" s="296"/>
      <c r="N70" s="296"/>
      <c r="O70" s="296"/>
      <c r="P70" s="296"/>
      <c r="Q70" s="296"/>
      <c r="R70" s="296"/>
      <c r="S70" s="296"/>
      <c r="T70" s="296"/>
      <c r="U70" s="296"/>
      <c r="V70" s="296"/>
      <c r="W70" s="296"/>
      <c r="X70" s="296"/>
      <c r="Y70" s="296"/>
      <c r="Z70" s="296"/>
      <c r="AA70" s="296"/>
      <c r="AB70" s="296"/>
      <c r="AC70" s="296"/>
      <c r="AD70" s="296"/>
      <c r="AE70" s="296"/>
      <c r="AF70" s="296"/>
      <c r="AG70" s="296"/>
      <c r="AH70" s="76"/>
      <c r="AI70" s="125"/>
      <c r="AJ70" s="215"/>
      <c r="AK70" s="215"/>
      <c r="AL70" s="215"/>
      <c r="AM70" s="65"/>
      <c r="AN70" s="65"/>
      <c r="AO70" s="65"/>
      <c r="AP70" s="65"/>
      <c r="AQ70" s="65"/>
      <c r="AR70" s="65"/>
      <c r="AS70" s="65"/>
      <c r="AT70" s="65"/>
      <c r="AU70" s="65"/>
      <c r="AV70" s="65"/>
      <c r="AW70" s="65"/>
      <c r="BD70" s="65"/>
      <c r="BE70" s="65"/>
      <c r="BH70" s="65"/>
      <c r="BI70" s="65"/>
      <c r="BN70" s="65"/>
      <c r="BO70" s="65"/>
      <c r="BP70" s="65"/>
      <c r="BQ70" s="65"/>
      <c r="BR70" s="65"/>
      <c r="BS70" s="65"/>
      <c r="BV70" s="65"/>
      <c r="BW70" s="65"/>
      <c r="BX70" s="65"/>
      <c r="BY70" s="65"/>
      <c r="CB70" s="65"/>
      <c r="CC70" s="65"/>
      <c r="CF70" s="65"/>
      <c r="CG70" s="65"/>
      <c r="CH70" s="65"/>
      <c r="CI70" s="65"/>
      <c r="CL70" s="65"/>
      <c r="CM70" s="65"/>
      <c r="CN70" s="65"/>
      <c r="CO70" s="65"/>
      <c r="CP70" s="65"/>
      <c r="CQ70" s="65"/>
      <c r="CX70" s="65"/>
      <c r="CY70" s="65"/>
      <c r="CZ70" s="65"/>
      <c r="DA70" s="65"/>
      <c r="DB70" s="65"/>
      <c r="DC70" s="65"/>
      <c r="DD70" s="65"/>
      <c r="DE70" s="65"/>
      <c r="DF70" s="65"/>
      <c r="DG70" s="65"/>
      <c r="DH70" s="65"/>
      <c r="DI70" s="65"/>
      <c r="DJ70" s="65"/>
      <c r="DK70" s="65"/>
      <c r="DL70" s="65"/>
      <c r="DM70" s="65"/>
      <c r="DN70" s="37">
        <v>5</v>
      </c>
      <c r="DO70" s="37">
        <v>6</v>
      </c>
      <c r="DP70" s="37">
        <v>7</v>
      </c>
      <c r="DQ70" s="63">
        <v>8</v>
      </c>
      <c r="DR70" s="89">
        <v>9</v>
      </c>
      <c r="DS70" s="37">
        <v>10</v>
      </c>
      <c r="DT70" s="37">
        <v>11</v>
      </c>
      <c r="DU70" s="37">
        <v>12</v>
      </c>
      <c r="DV70" s="89">
        <v>13</v>
      </c>
      <c r="DW70" s="37">
        <v>14</v>
      </c>
      <c r="DX70" s="37">
        <v>15</v>
      </c>
      <c r="DY70" s="37">
        <v>16</v>
      </c>
      <c r="DZ70" s="212"/>
      <c r="EA70" s="212"/>
      <c r="EB70" s="212"/>
      <c r="EC70" s="212"/>
      <c r="ED70" s="212"/>
      <c r="EE70" s="212"/>
      <c r="EF70" s="212"/>
      <c r="EG70" s="251"/>
      <c r="EH70" s="260"/>
      <c r="EI70" s="212"/>
      <c r="EJ70" s="212"/>
      <c r="EK70" s="212"/>
      <c r="EL70" s="212"/>
      <c r="EM70" s="212"/>
      <c r="EN70" s="212"/>
    </row>
    <row r="71" spans="2:144" x14ac:dyDescent="0.2">
      <c r="B71" s="3" t="s">
        <v>17</v>
      </c>
      <c r="C71" s="126">
        <v>-1</v>
      </c>
      <c r="F71" s="115"/>
      <c r="G71" s="115"/>
      <c r="H71" s="115"/>
      <c r="I71" s="115"/>
      <c r="J71" s="252" t="s">
        <v>1</v>
      </c>
      <c r="K71" s="289">
        <v>0.7</v>
      </c>
      <c r="L71" s="115"/>
      <c r="M71" s="115"/>
      <c r="N71" s="115"/>
      <c r="O71" s="115"/>
      <c r="P71" s="115"/>
      <c r="Q71" s="115"/>
      <c r="R71" s="115"/>
      <c r="S71" s="115"/>
      <c r="T71" s="115"/>
      <c r="U71" s="115"/>
      <c r="V71" s="115"/>
      <c r="W71" s="115"/>
      <c r="X71" s="115"/>
      <c r="Y71" s="115"/>
      <c r="Z71" s="115"/>
      <c r="AA71" s="115"/>
      <c r="AB71" s="115"/>
      <c r="AC71" s="115"/>
      <c r="AD71" s="115"/>
      <c r="AE71" s="115"/>
      <c r="AF71" s="115"/>
      <c r="AG71" s="115"/>
      <c r="AH71" s="46"/>
      <c r="AI71" s="125"/>
      <c r="AJ71" s="215"/>
      <c r="AK71" s="215"/>
      <c r="AL71" s="215"/>
      <c r="AM71" s="215"/>
      <c r="AN71" s="215"/>
      <c r="AO71" s="215"/>
      <c r="AP71" s="215"/>
      <c r="AQ71" s="215"/>
      <c r="AR71" s="215"/>
      <c r="AS71" s="215"/>
      <c r="AT71" s="215"/>
      <c r="AU71" s="215"/>
      <c r="AV71" s="215"/>
      <c r="AW71" s="215"/>
      <c r="BD71" s="215"/>
      <c r="BE71" s="215"/>
      <c r="BH71" s="4"/>
      <c r="BI71" s="4"/>
      <c r="BN71" s="208"/>
      <c r="BO71" s="208"/>
      <c r="BP71" s="215"/>
      <c r="BQ71" s="284"/>
      <c r="BR71" s="4"/>
      <c r="BS71" s="4"/>
      <c r="BV71" s="4"/>
      <c r="BW71" s="4"/>
      <c r="BX71" s="4"/>
      <c r="BY71" s="4"/>
      <c r="CB71" s="4"/>
      <c r="CC71" s="4"/>
      <c r="CF71" s="215"/>
      <c r="CG71" s="284"/>
      <c r="CH71" s="5"/>
      <c r="CI71" s="4"/>
      <c r="CL71" s="215"/>
      <c r="CM71" s="284"/>
      <c r="CN71" s="4"/>
      <c r="CO71" s="4"/>
      <c r="CP71" s="215"/>
      <c r="CQ71" s="284"/>
      <c r="CX71" s="4"/>
      <c r="CY71" s="4"/>
      <c r="CZ71" s="4"/>
      <c r="DA71" s="4"/>
      <c r="DB71" s="4"/>
      <c r="DC71" s="4"/>
      <c r="DD71" s="4"/>
      <c r="DE71" s="4"/>
      <c r="DF71" s="4"/>
      <c r="DG71" s="4"/>
      <c r="DH71" s="4"/>
      <c r="DI71" s="4"/>
      <c r="DJ71" s="4"/>
      <c r="DK71" s="4"/>
      <c r="DL71" s="4"/>
      <c r="DM71" s="4"/>
      <c r="DN71" s="38">
        <f>DN70*0.7</f>
        <v>3.5</v>
      </c>
      <c r="DO71" s="38">
        <v>4</v>
      </c>
      <c r="DP71" s="38">
        <v>5</v>
      </c>
      <c r="DQ71" s="38">
        <v>5.5</v>
      </c>
      <c r="DR71" s="90">
        <v>6</v>
      </c>
      <c r="DS71" s="17">
        <v>7</v>
      </c>
      <c r="DT71" s="17">
        <v>7</v>
      </c>
      <c r="DU71" s="17">
        <v>8</v>
      </c>
      <c r="DV71" s="90">
        <v>9</v>
      </c>
      <c r="DW71" s="17">
        <v>10</v>
      </c>
      <c r="DX71" s="17">
        <v>10.5</v>
      </c>
      <c r="DY71" s="17">
        <v>11</v>
      </c>
      <c r="DZ71" s="1"/>
    </row>
    <row r="72" spans="2:144" x14ac:dyDescent="0.2">
      <c r="B72" s="3" t="s">
        <v>72</v>
      </c>
      <c r="C72" s="23" t="s">
        <v>46</v>
      </c>
      <c r="F72" s="115"/>
      <c r="G72" s="115"/>
      <c r="H72" s="115"/>
      <c r="I72" s="115"/>
      <c r="J72" s="13" t="s">
        <v>2</v>
      </c>
      <c r="K72" s="289">
        <v>0.3</v>
      </c>
      <c r="L72" s="115"/>
      <c r="M72" s="115"/>
      <c r="N72" s="115"/>
      <c r="O72" s="115"/>
      <c r="P72" s="115"/>
      <c r="Q72" s="115"/>
      <c r="R72" s="115"/>
      <c r="S72" s="115"/>
      <c r="T72" s="115"/>
      <c r="U72" s="115"/>
      <c r="V72" s="115"/>
      <c r="W72" s="115"/>
      <c r="X72" s="115"/>
      <c r="Y72" s="115"/>
      <c r="Z72" s="115"/>
      <c r="AA72" s="115"/>
      <c r="AB72" s="115"/>
      <c r="AC72" s="115"/>
      <c r="AD72" s="115"/>
      <c r="AE72" s="115"/>
      <c r="AF72" s="115"/>
      <c r="AG72" s="115"/>
      <c r="AH72" s="294"/>
      <c r="AI72" s="294"/>
      <c r="AJ72" s="214"/>
      <c r="AK72" s="214"/>
      <c r="AL72" s="214"/>
      <c r="AM72" s="264"/>
      <c r="AN72" s="214"/>
      <c r="AO72" s="214"/>
      <c r="AP72" s="214"/>
      <c r="AQ72" s="214"/>
      <c r="AR72" s="214"/>
      <c r="AS72" s="214"/>
      <c r="AT72" s="214"/>
      <c r="AU72" s="214"/>
      <c r="AV72" s="214"/>
      <c r="AW72" s="214"/>
      <c r="BD72" s="214"/>
      <c r="BI72" s="214"/>
      <c r="BP72" s="214"/>
      <c r="BQ72" s="284"/>
      <c r="CF72" s="214"/>
      <c r="CG72" s="284"/>
      <c r="CH72" s="3"/>
      <c r="CL72" s="214"/>
      <c r="CM72" s="284"/>
      <c r="CP72" s="214"/>
      <c r="CQ72" s="284"/>
      <c r="DN72" s="38">
        <v>1.5</v>
      </c>
      <c r="DO72" s="38">
        <v>2</v>
      </c>
      <c r="DP72" s="38">
        <v>2</v>
      </c>
      <c r="DQ72" s="64">
        <v>2.5</v>
      </c>
      <c r="DR72" s="91">
        <v>3</v>
      </c>
      <c r="DS72" s="17">
        <v>3</v>
      </c>
      <c r="DT72" s="17">
        <v>4</v>
      </c>
      <c r="DU72" s="17">
        <v>4</v>
      </c>
      <c r="DV72" s="91">
        <v>4</v>
      </c>
      <c r="DW72" s="17">
        <v>4</v>
      </c>
      <c r="DX72" s="38">
        <v>4.5</v>
      </c>
      <c r="DY72" s="38">
        <v>5</v>
      </c>
      <c r="DZ72" s="1"/>
    </row>
    <row r="73" spans="2:144" x14ac:dyDescent="0.2">
      <c r="B73" s="76" t="s">
        <v>148</v>
      </c>
      <c r="C73" s="79" t="s">
        <v>21</v>
      </c>
      <c r="F73" s="297"/>
      <c r="G73" s="297"/>
      <c r="H73" s="297"/>
      <c r="I73" s="297"/>
      <c r="J73" s="269"/>
      <c r="K73" s="270"/>
      <c r="L73" s="297"/>
      <c r="M73" s="297"/>
      <c r="N73" s="297"/>
      <c r="O73" s="297"/>
      <c r="P73" s="297"/>
      <c r="Q73" s="297"/>
      <c r="R73" s="297"/>
      <c r="S73" s="297"/>
      <c r="T73" s="297"/>
      <c r="U73" s="297"/>
      <c r="V73" s="297"/>
      <c r="W73" s="297"/>
      <c r="X73" s="297"/>
      <c r="Y73" s="297"/>
      <c r="Z73" s="297"/>
      <c r="AA73" s="297"/>
      <c r="AB73" s="297"/>
      <c r="AC73" s="297"/>
      <c r="AD73" s="297"/>
      <c r="AE73" s="297"/>
      <c r="AF73" s="297"/>
      <c r="AG73" s="297"/>
      <c r="AH73" s="295"/>
      <c r="AI73" s="295"/>
      <c r="AJ73" s="215"/>
      <c r="AK73" s="215"/>
      <c r="AL73" s="215"/>
      <c r="AM73" s="215"/>
      <c r="AN73" s="215"/>
      <c r="AO73" s="215"/>
      <c r="AP73" s="215"/>
      <c r="AQ73" s="215"/>
      <c r="AR73" s="215"/>
      <c r="AS73" s="215"/>
      <c r="AT73" s="215"/>
      <c r="AU73" s="215"/>
      <c r="AV73" s="215"/>
      <c r="AW73" s="215"/>
      <c r="BD73" s="215"/>
      <c r="BI73" s="215"/>
      <c r="BP73" s="215"/>
      <c r="BQ73" s="284"/>
      <c r="CF73" s="215"/>
      <c r="CG73" s="284"/>
      <c r="CH73" s="3"/>
      <c r="CL73" s="215"/>
      <c r="CM73" s="284"/>
      <c r="CP73" s="215"/>
      <c r="CQ73" s="284"/>
      <c r="DN73" s="252">
        <f t="shared" ref="DN73:DS73" si="24">DN71+DN72</f>
        <v>5</v>
      </c>
      <c r="DO73" s="252">
        <f t="shared" si="24"/>
        <v>6</v>
      </c>
      <c r="DP73" s="252">
        <f t="shared" si="24"/>
        <v>7</v>
      </c>
      <c r="DQ73" s="252">
        <f t="shared" si="24"/>
        <v>8</v>
      </c>
      <c r="DR73" s="252">
        <f t="shared" si="24"/>
        <v>9</v>
      </c>
      <c r="DS73" s="252">
        <f t="shared" si="24"/>
        <v>10</v>
      </c>
      <c r="DT73" s="252">
        <v>11</v>
      </c>
      <c r="DU73" s="252">
        <f>DU71+DU72</f>
        <v>12</v>
      </c>
      <c r="DV73" s="252">
        <f>DV71+DV72</f>
        <v>13</v>
      </c>
      <c r="DW73" s="252">
        <f>DW71+DW72</f>
        <v>14</v>
      </c>
      <c r="DX73" s="252">
        <f>DX71+DX72</f>
        <v>15</v>
      </c>
      <c r="DY73" s="252">
        <f>DY71+DY72</f>
        <v>16</v>
      </c>
      <c r="DZ73" s="1"/>
    </row>
    <row r="74" spans="2:144" x14ac:dyDescent="0.2">
      <c r="B74" s="76" t="s">
        <v>74</v>
      </c>
      <c r="C74" s="120" t="s">
        <v>108</v>
      </c>
      <c r="F74" s="115"/>
      <c r="G74" s="115"/>
      <c r="H74" s="115"/>
      <c r="I74" s="115"/>
      <c r="J74" s="271">
        <v>2.5</v>
      </c>
      <c r="K74" s="266" t="s">
        <v>166</v>
      </c>
      <c r="L74" s="115"/>
      <c r="M74" s="115"/>
      <c r="N74" s="115"/>
      <c r="O74" s="115"/>
      <c r="P74" s="115"/>
      <c r="Q74" s="115"/>
      <c r="R74" s="115"/>
      <c r="S74" s="115"/>
      <c r="T74" s="115"/>
      <c r="U74" s="115"/>
      <c r="V74" s="115"/>
      <c r="W74" s="115"/>
      <c r="X74" s="115"/>
      <c r="Y74" s="115"/>
      <c r="Z74" s="115"/>
      <c r="AA74" s="115"/>
      <c r="AB74" s="115"/>
      <c r="AC74" s="115"/>
      <c r="AD74" s="115"/>
      <c r="AE74" s="115"/>
      <c r="AF74" s="115"/>
      <c r="AG74" s="115"/>
      <c r="AH74" s="76"/>
      <c r="AI74" s="125"/>
      <c r="AJ74" s="215"/>
      <c r="AK74" s="215"/>
      <c r="AL74" s="215"/>
      <c r="AM74" s="215"/>
      <c r="AN74" s="215"/>
      <c r="AO74" s="215"/>
      <c r="AP74" s="215"/>
      <c r="AQ74" s="215"/>
      <c r="AR74" s="215"/>
      <c r="AS74" s="215"/>
      <c r="AT74" s="215"/>
      <c r="AU74" s="215"/>
      <c r="AV74" s="215"/>
      <c r="AW74" s="215"/>
      <c r="BD74" s="215"/>
      <c r="BI74" s="215"/>
      <c r="BP74" s="215"/>
      <c r="BQ74" s="284"/>
      <c r="CF74" s="215"/>
      <c r="CG74" s="284"/>
      <c r="CH74" s="3"/>
      <c r="CL74" s="215"/>
      <c r="CM74" s="284"/>
      <c r="CP74" s="215"/>
      <c r="CQ74" s="284"/>
      <c r="DN74" s="37">
        <v>5</v>
      </c>
      <c r="DO74" s="37">
        <v>6</v>
      </c>
      <c r="DP74" s="37">
        <v>7</v>
      </c>
      <c r="DQ74" s="63">
        <v>8</v>
      </c>
      <c r="DR74" s="89">
        <v>9</v>
      </c>
      <c r="DS74" s="37">
        <v>10</v>
      </c>
      <c r="DT74" s="37">
        <v>11</v>
      </c>
      <c r="DU74" s="37">
        <v>12</v>
      </c>
      <c r="DV74" s="89">
        <v>13</v>
      </c>
      <c r="DW74" s="37">
        <v>14</v>
      </c>
      <c r="DX74" s="37">
        <v>15</v>
      </c>
      <c r="DY74" s="37">
        <v>16</v>
      </c>
      <c r="DZ74" s="1"/>
    </row>
    <row r="75" spans="2:144" x14ac:dyDescent="0.2">
      <c r="B75" s="3" t="s">
        <v>105</v>
      </c>
      <c r="C75" s="141">
        <v>0</v>
      </c>
      <c r="D75" s="51"/>
      <c r="E75" s="51"/>
      <c r="F75" s="51"/>
      <c r="G75" s="51"/>
      <c r="H75" s="51"/>
      <c r="I75" s="51"/>
      <c r="J75" s="252" t="s">
        <v>1</v>
      </c>
      <c r="K75" s="289">
        <v>0.7</v>
      </c>
      <c r="L75" s="51"/>
      <c r="M75" s="51"/>
      <c r="N75" s="51"/>
      <c r="O75" s="51"/>
      <c r="P75" s="51"/>
      <c r="Q75" s="51"/>
      <c r="R75" s="51"/>
      <c r="S75" s="51"/>
      <c r="T75" s="51"/>
      <c r="U75" s="51"/>
      <c r="V75" s="51"/>
      <c r="W75" s="51"/>
      <c r="X75" s="51"/>
      <c r="Y75" s="51"/>
      <c r="Z75" s="51"/>
      <c r="AA75" s="51"/>
      <c r="AB75" s="51"/>
      <c r="AC75" s="51"/>
      <c r="AD75" s="51"/>
      <c r="AE75" s="51"/>
      <c r="AF75" s="51"/>
      <c r="AG75" s="51"/>
      <c r="AH75" s="298"/>
      <c r="AI75" s="5"/>
      <c r="AJ75" s="215"/>
      <c r="AK75" s="215"/>
      <c r="AL75" s="215"/>
      <c r="AM75" s="215"/>
      <c r="AN75" s="215"/>
      <c r="AO75" s="215"/>
      <c r="AP75" s="215"/>
      <c r="AQ75" s="215"/>
      <c r="AR75" s="215"/>
      <c r="AS75" s="215"/>
      <c r="AT75" s="215"/>
      <c r="AU75" s="215"/>
      <c r="AV75" s="215"/>
      <c r="AW75" s="215"/>
      <c r="BD75" s="19"/>
      <c r="BE75" s="112"/>
      <c r="BH75" s="112"/>
      <c r="BI75" s="111"/>
      <c r="BP75" s="215"/>
      <c r="BQ75" s="284"/>
      <c r="CF75" s="215"/>
      <c r="CG75" s="284"/>
      <c r="CH75" s="3"/>
      <c r="CL75" s="215"/>
      <c r="CM75" s="284"/>
      <c r="CP75" s="215"/>
      <c r="CQ75" s="284"/>
      <c r="DN75" s="38">
        <v>9</v>
      </c>
      <c r="DO75" s="38">
        <v>11.5</v>
      </c>
      <c r="DP75" s="38">
        <f>DP71*2.5</f>
        <v>12.5</v>
      </c>
      <c r="DQ75" s="38">
        <v>14</v>
      </c>
      <c r="DR75" s="38">
        <v>16</v>
      </c>
      <c r="DS75" s="38">
        <f>DS71*2.5</f>
        <v>17.5</v>
      </c>
      <c r="DT75" s="38">
        <v>19.5</v>
      </c>
      <c r="DU75" s="38">
        <v>21</v>
      </c>
      <c r="DV75" s="38">
        <v>22.5</v>
      </c>
      <c r="DW75" s="38">
        <v>24.5</v>
      </c>
      <c r="DX75" s="38">
        <v>26.5</v>
      </c>
      <c r="DY75" s="38">
        <v>28</v>
      </c>
      <c r="DZ75" s="1"/>
    </row>
    <row r="76" spans="2:144" x14ac:dyDescent="0.2">
      <c r="B76" s="3" t="s">
        <v>106</v>
      </c>
      <c r="C76" s="142" t="s">
        <v>21</v>
      </c>
      <c r="D76" s="51"/>
      <c r="E76" s="51"/>
      <c r="F76" s="51"/>
      <c r="G76" s="51"/>
      <c r="J76" s="13" t="s">
        <v>2</v>
      </c>
      <c r="K76" s="289">
        <v>0.3</v>
      </c>
      <c r="U76" s="1"/>
      <c r="BH76" s="113"/>
      <c r="BI76" s="113"/>
      <c r="BP76" s="214"/>
      <c r="BQ76" s="284"/>
      <c r="CF76" s="214"/>
      <c r="CG76" s="284"/>
      <c r="CH76" s="3"/>
      <c r="CL76" s="214"/>
      <c r="CM76" s="284"/>
      <c r="CP76" s="214"/>
      <c r="CQ76" s="284"/>
      <c r="DM76" s="19"/>
      <c r="DN76" s="38">
        <v>3.5</v>
      </c>
      <c r="DO76" s="38">
        <v>4.5</v>
      </c>
      <c r="DP76" s="38">
        <v>5</v>
      </c>
      <c r="DQ76" s="38">
        <v>6</v>
      </c>
      <c r="DR76" s="38">
        <v>6.5</v>
      </c>
      <c r="DS76" s="38">
        <v>7.5</v>
      </c>
      <c r="DT76" s="38">
        <v>8</v>
      </c>
      <c r="DU76" s="38">
        <v>9</v>
      </c>
      <c r="DV76" s="38">
        <v>10</v>
      </c>
      <c r="DW76" s="38">
        <f>DW77*0.3</f>
        <v>10.5</v>
      </c>
      <c r="DX76" s="38">
        <v>11</v>
      </c>
      <c r="DY76" s="38">
        <f>DY77*0.3</f>
        <v>12</v>
      </c>
      <c r="DZ76" s="1"/>
      <c r="EF76" s="19"/>
    </row>
    <row r="77" spans="2:144" x14ac:dyDescent="0.2">
      <c r="B77" s="3" t="s">
        <v>73</v>
      </c>
      <c r="C77" s="127" t="s">
        <v>107</v>
      </c>
      <c r="CF77" s="3"/>
      <c r="CG77" s="3"/>
      <c r="CH77" s="3"/>
      <c r="DN77" s="253">
        <f t="shared" ref="DN77:DS77" si="25">DN70*2.5</f>
        <v>12.5</v>
      </c>
      <c r="DO77" s="253">
        <f t="shared" si="25"/>
        <v>15</v>
      </c>
      <c r="DP77" s="253">
        <f t="shared" si="25"/>
        <v>17.5</v>
      </c>
      <c r="DQ77" s="253">
        <f t="shared" si="25"/>
        <v>20</v>
      </c>
      <c r="DR77" s="253">
        <f t="shared" si="25"/>
        <v>22.5</v>
      </c>
      <c r="DS77" s="253">
        <f t="shared" si="25"/>
        <v>25</v>
      </c>
      <c r="DT77" s="253">
        <v>27.5</v>
      </c>
      <c r="DU77" s="253">
        <f>DU70*2.5</f>
        <v>30</v>
      </c>
      <c r="DV77" s="253">
        <f>DV70*2.5</f>
        <v>32.5</v>
      </c>
      <c r="DW77" s="252">
        <f>DW70*2.5</f>
        <v>35</v>
      </c>
      <c r="DX77" s="252">
        <f>DX70*2.5</f>
        <v>37.5</v>
      </c>
      <c r="DY77" s="252">
        <f>DY70*2.5</f>
        <v>40</v>
      </c>
      <c r="DZ77" s="1"/>
      <c r="EA77" s="19"/>
    </row>
    <row r="78" spans="2:144" x14ac:dyDescent="0.2">
      <c r="B78" s="49"/>
      <c r="C78" s="56"/>
    </row>
  </sheetData>
  <mergeCells count="122">
    <mergeCell ref="DD64:DE64"/>
    <mergeCell ref="DB64:DC64"/>
    <mergeCell ref="DL4:DM4"/>
    <mergeCell ref="DJ4:DK4"/>
    <mergeCell ref="DH4:DI4"/>
    <mergeCell ref="DF4:DG4"/>
    <mergeCell ref="DD4:DE4"/>
    <mergeCell ref="DB4:DC4"/>
    <mergeCell ref="DW4:DX4"/>
    <mergeCell ref="DU4:DU5"/>
    <mergeCell ref="DV4:DV5"/>
    <mergeCell ref="DT4:DT5"/>
    <mergeCell ref="DR4:DS4"/>
    <mergeCell ref="DN4:DQ4"/>
    <mergeCell ref="DL64:DM64"/>
    <mergeCell ref="DJ64:DK64"/>
    <mergeCell ref="DH64:DI64"/>
    <mergeCell ref="DF64:DG64"/>
    <mergeCell ref="CZ64:DA64"/>
    <mergeCell ref="CZ4:DA4"/>
    <mergeCell ref="CN64:CO64"/>
    <mergeCell ref="CT4:CU4"/>
    <mergeCell ref="CR64:CS64"/>
    <mergeCell ref="CT64:CU64"/>
    <mergeCell ref="CR4:CS4"/>
    <mergeCell ref="CP64:CQ64"/>
    <mergeCell ref="CP4:CQ4"/>
    <mergeCell ref="CN4:CO4"/>
    <mergeCell ref="CV64:CW64"/>
    <mergeCell ref="CV4:CW4"/>
    <mergeCell ref="CX4:CY4"/>
    <mergeCell ref="CX64:CY64"/>
    <mergeCell ref="BP4:BQ4"/>
    <mergeCell ref="BR4:BS4"/>
    <mergeCell ref="BP64:BQ64"/>
    <mergeCell ref="CD4:CE4"/>
    <mergeCell ref="CD64:CE64"/>
    <mergeCell ref="BX64:BY64"/>
    <mergeCell ref="BX4:BY4"/>
    <mergeCell ref="BV4:BW4"/>
    <mergeCell ref="BV64:BW64"/>
    <mergeCell ref="C4:C5"/>
    <mergeCell ref="F4:G4"/>
    <mergeCell ref="D64:E64"/>
    <mergeCell ref="F64:G64"/>
    <mergeCell ref="D4:E4"/>
    <mergeCell ref="H64:I64"/>
    <mergeCell ref="R64:S64"/>
    <mergeCell ref="X64:Y64"/>
    <mergeCell ref="H4:I4"/>
    <mergeCell ref="L64:M64"/>
    <mergeCell ref="L4:M4"/>
    <mergeCell ref="N4:O4"/>
    <mergeCell ref="N64:O64"/>
    <mergeCell ref="V64:W64"/>
    <mergeCell ref="V4:W4"/>
    <mergeCell ref="T4:U4"/>
    <mergeCell ref="T64:U64"/>
    <mergeCell ref="P64:Q64"/>
    <mergeCell ref="P4:Q4"/>
    <mergeCell ref="R4:S4"/>
    <mergeCell ref="J4:K4"/>
    <mergeCell ref="J64:K64"/>
    <mergeCell ref="DY4:DY5"/>
    <mergeCell ref="Z64:AA64"/>
    <mergeCell ref="X4:Y4"/>
    <mergeCell ref="AX64:AY64"/>
    <mergeCell ref="Z4:AA4"/>
    <mergeCell ref="AZ4:BA4"/>
    <mergeCell ref="AZ64:BA64"/>
    <mergeCell ref="AD64:AE64"/>
    <mergeCell ref="AJ64:AK64"/>
    <mergeCell ref="AF4:AG4"/>
    <mergeCell ref="AN4:AO4"/>
    <mergeCell ref="AN64:AO64"/>
    <mergeCell ref="AR4:AS4"/>
    <mergeCell ref="AL4:AM4"/>
    <mergeCell ref="AL64:AM64"/>
    <mergeCell ref="AJ4:AK4"/>
    <mergeCell ref="AR64:AS64"/>
    <mergeCell ref="AP4:AQ4"/>
    <mergeCell ref="BJ64:BK64"/>
    <mergeCell ref="BJ4:BK4"/>
    <mergeCell ref="BL4:BM4"/>
    <mergeCell ref="BL64:BM64"/>
    <mergeCell ref="AX4:AY4"/>
    <mergeCell ref="BH4:BI4"/>
    <mergeCell ref="AB4:AC4"/>
    <mergeCell ref="AD4:AE4"/>
    <mergeCell ref="AB64:AC64"/>
    <mergeCell ref="AV64:AW64"/>
    <mergeCell ref="AH4:AI4"/>
    <mergeCell ref="AP64:AQ64"/>
    <mergeCell ref="AT4:AU4"/>
    <mergeCell ref="AT64:AU64"/>
    <mergeCell ref="AV4:AW4"/>
    <mergeCell ref="AF64:AG64"/>
    <mergeCell ref="AH64:AI64"/>
    <mergeCell ref="CL4:CM4"/>
    <mergeCell ref="CL64:CM64"/>
    <mergeCell ref="BH64:BI64"/>
    <mergeCell ref="BF64:BG64"/>
    <mergeCell ref="BF4:BG4"/>
    <mergeCell ref="BD4:BE4"/>
    <mergeCell ref="BD64:BE64"/>
    <mergeCell ref="BB4:BC4"/>
    <mergeCell ref="BB64:BC64"/>
    <mergeCell ref="CJ4:CK4"/>
    <mergeCell ref="CJ64:CK64"/>
    <mergeCell ref="BZ4:CA4"/>
    <mergeCell ref="BZ64:CA64"/>
    <mergeCell ref="CF4:CG4"/>
    <mergeCell ref="CF64:CG64"/>
    <mergeCell ref="BR64:BS64"/>
    <mergeCell ref="BN4:BO4"/>
    <mergeCell ref="CB4:CC4"/>
    <mergeCell ref="CB64:CC64"/>
    <mergeCell ref="CH4:CI4"/>
    <mergeCell ref="CH64:CI64"/>
    <mergeCell ref="BT4:BU4"/>
    <mergeCell ref="BT64:BU64"/>
    <mergeCell ref="BN64:BO64"/>
  </mergeCells>
  <printOptions horizontalCentered="1" verticalCentered="1"/>
  <pageMargins left="0.19685039370078741" right="0.19685039370078741" top="0.19685039370078741" bottom="0.19685039370078741" header="0" footer="0"/>
  <pageSetup paperSize="9" scale="72"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B138"/>
  <sheetViews>
    <sheetView zoomScale="90" zoomScaleNormal="90" workbookViewId="0">
      <selection activeCell="B2" sqref="B2:B21"/>
    </sheetView>
  </sheetViews>
  <sheetFormatPr defaultRowHeight="15" x14ac:dyDescent="0.25"/>
  <cols>
    <col min="2" max="2" width="85.5703125" style="250" customWidth="1"/>
  </cols>
  <sheetData>
    <row r="1" spans="2:2" x14ac:dyDescent="0.25">
      <c r="B1" s="232"/>
    </row>
    <row r="2" spans="2:2" x14ac:dyDescent="0.25">
      <c r="B2" s="233" t="s">
        <v>179</v>
      </c>
    </row>
    <row r="3" spans="2:2" x14ac:dyDescent="0.25">
      <c r="B3" s="233"/>
    </row>
    <row r="4" spans="2:2" x14ac:dyDescent="0.25">
      <c r="B4" s="232" t="s">
        <v>174</v>
      </c>
    </row>
    <row r="5" spans="2:2" ht="29.25" x14ac:dyDescent="0.25">
      <c r="B5" s="285" t="s">
        <v>180</v>
      </c>
    </row>
    <row r="6" spans="2:2" x14ac:dyDescent="0.25">
      <c r="B6" s="233" t="s">
        <v>172</v>
      </c>
    </row>
    <row r="7" spans="2:2" x14ac:dyDescent="0.25">
      <c r="B7" s="232" t="s">
        <v>181</v>
      </c>
    </row>
    <row r="8" spans="2:2" ht="28.5" customHeight="1" x14ac:dyDescent="0.25">
      <c r="B8" s="232" t="s">
        <v>182</v>
      </c>
    </row>
    <row r="9" spans="2:2" ht="28.5" x14ac:dyDescent="0.25">
      <c r="B9" s="232" t="s">
        <v>183</v>
      </c>
    </row>
    <row r="10" spans="2:2" x14ac:dyDescent="0.25">
      <c r="B10" s="232" t="s">
        <v>173</v>
      </c>
    </row>
    <row r="11" spans="2:2" x14ac:dyDescent="0.25">
      <c r="B11" s="232" t="s">
        <v>184</v>
      </c>
    </row>
    <row r="12" spans="2:2" x14ac:dyDescent="0.25">
      <c r="B12" s="232" t="s">
        <v>196</v>
      </c>
    </row>
    <row r="13" spans="2:2" x14ac:dyDescent="0.25">
      <c r="B13" s="285" t="s">
        <v>185</v>
      </c>
    </row>
    <row r="14" spans="2:2" ht="57.75" x14ac:dyDescent="0.25">
      <c r="B14" s="232" t="s">
        <v>190</v>
      </c>
    </row>
    <row r="15" spans="2:2" ht="43.5" x14ac:dyDescent="0.25">
      <c r="B15" s="232" t="s">
        <v>186</v>
      </c>
    </row>
    <row r="16" spans="2:2" ht="57.75" x14ac:dyDescent="0.25">
      <c r="B16" s="232" t="s">
        <v>188</v>
      </c>
    </row>
    <row r="17" spans="2:2" ht="29.25" x14ac:dyDescent="0.25">
      <c r="B17" s="232" t="s">
        <v>187</v>
      </c>
    </row>
    <row r="18" spans="2:2" x14ac:dyDescent="0.25">
      <c r="B18" s="232" t="s">
        <v>191</v>
      </c>
    </row>
    <row r="19" spans="2:2" ht="114.75" x14ac:dyDescent="0.25">
      <c r="B19" s="232" t="s">
        <v>189</v>
      </c>
    </row>
    <row r="20" spans="2:2" x14ac:dyDescent="0.25">
      <c r="B20" s="232"/>
    </row>
    <row r="21" spans="2:2" x14ac:dyDescent="0.25">
      <c r="B21" s="232" t="s">
        <v>192</v>
      </c>
    </row>
    <row r="22" spans="2:2" x14ac:dyDescent="0.25">
      <c r="B22" s="232"/>
    </row>
    <row r="23" spans="2:2" x14ac:dyDescent="0.25">
      <c r="B23" s="232"/>
    </row>
    <row r="24" spans="2:2" x14ac:dyDescent="0.25">
      <c r="B24" s="233"/>
    </row>
    <row r="25" spans="2:2" x14ac:dyDescent="0.25">
      <c r="B25" s="232"/>
    </row>
    <row r="26" spans="2:2" x14ac:dyDescent="0.25">
      <c r="B26" s="232"/>
    </row>
    <row r="27" spans="2:2" x14ac:dyDescent="0.25">
      <c r="B27" s="232"/>
    </row>
    <row r="28" spans="2:2" x14ac:dyDescent="0.25">
      <c r="B28" s="233"/>
    </row>
    <row r="29" spans="2:2" x14ac:dyDescent="0.25">
      <c r="B29" s="232"/>
    </row>
    <row r="30" spans="2:2" x14ac:dyDescent="0.25">
      <c r="B30" s="232"/>
    </row>
    <row r="31" spans="2:2" x14ac:dyDescent="0.25">
      <c r="B31" s="232"/>
    </row>
    <row r="32" spans="2:2" x14ac:dyDescent="0.25">
      <c r="B32" s="232"/>
    </row>
    <row r="33" spans="2:2" x14ac:dyDescent="0.25">
      <c r="B33" s="232"/>
    </row>
    <row r="34" spans="2:2" x14ac:dyDescent="0.25">
      <c r="B34" s="232"/>
    </row>
    <row r="35" spans="2:2" x14ac:dyDescent="0.25">
      <c r="B35" s="232"/>
    </row>
    <row r="36" spans="2:2" x14ac:dyDescent="0.25">
      <c r="B36" s="232"/>
    </row>
    <row r="37" spans="2:2" x14ac:dyDescent="0.25">
      <c r="B37" s="232"/>
    </row>
    <row r="38" spans="2:2" x14ac:dyDescent="0.25">
      <c r="B38" s="233"/>
    </row>
    <row r="39" spans="2:2" x14ac:dyDescent="0.25">
      <c r="B39" s="232"/>
    </row>
    <row r="40" spans="2:2" x14ac:dyDescent="0.25">
      <c r="B40" s="232"/>
    </row>
    <row r="41" spans="2:2" x14ac:dyDescent="0.25">
      <c r="B41" s="232"/>
    </row>
    <row r="42" spans="2:2" x14ac:dyDescent="0.25">
      <c r="B42" s="232"/>
    </row>
    <row r="43" spans="2:2" x14ac:dyDescent="0.25">
      <c r="B43" s="232"/>
    </row>
    <row r="44" spans="2:2" x14ac:dyDescent="0.25">
      <c r="B44" s="232"/>
    </row>
    <row r="45" spans="2:2" x14ac:dyDescent="0.25">
      <c r="B45" s="232"/>
    </row>
    <row r="46" spans="2:2" x14ac:dyDescent="0.25">
      <c r="B46" s="233"/>
    </row>
    <row r="47" spans="2:2" x14ac:dyDescent="0.25">
      <c r="B47" s="232"/>
    </row>
    <row r="48" spans="2:2" x14ac:dyDescent="0.25">
      <c r="B48" s="232"/>
    </row>
    <row r="49" spans="2:2" x14ac:dyDescent="0.25">
      <c r="B49" s="232"/>
    </row>
    <row r="50" spans="2:2" x14ac:dyDescent="0.25">
      <c r="B50" s="232"/>
    </row>
    <row r="51" spans="2:2" x14ac:dyDescent="0.25">
      <c r="B51" s="232"/>
    </row>
    <row r="52" spans="2:2" x14ac:dyDescent="0.25">
      <c r="B52" s="232"/>
    </row>
    <row r="53" spans="2:2" x14ac:dyDescent="0.25">
      <c r="B53" s="232"/>
    </row>
    <row r="54" spans="2:2" x14ac:dyDescent="0.25">
      <c r="B54" s="232"/>
    </row>
    <row r="55" spans="2:2" x14ac:dyDescent="0.25">
      <c r="B55" s="232"/>
    </row>
    <row r="56" spans="2:2" x14ac:dyDescent="0.25">
      <c r="B56" s="232"/>
    </row>
    <row r="57" spans="2:2" x14ac:dyDescent="0.25">
      <c r="B57" s="232"/>
    </row>
    <row r="58" spans="2:2" x14ac:dyDescent="0.25">
      <c r="B58" s="232"/>
    </row>
    <row r="59" spans="2:2" x14ac:dyDescent="0.25">
      <c r="B59" s="232"/>
    </row>
    <row r="60" spans="2:2" x14ac:dyDescent="0.25">
      <c r="B60" s="232"/>
    </row>
    <row r="61" spans="2:2" x14ac:dyDescent="0.25">
      <c r="B61" s="232"/>
    </row>
    <row r="62" spans="2:2" x14ac:dyDescent="0.25">
      <c r="B62" s="232"/>
    </row>
    <row r="63" spans="2:2" x14ac:dyDescent="0.25">
      <c r="B63" s="232"/>
    </row>
    <row r="64" spans="2:2" x14ac:dyDescent="0.25">
      <c r="B64" s="232"/>
    </row>
    <row r="65" spans="2:2" x14ac:dyDescent="0.25">
      <c r="B65" s="232"/>
    </row>
    <row r="66" spans="2:2" x14ac:dyDescent="0.25">
      <c r="B66" s="232"/>
    </row>
    <row r="67" spans="2:2" x14ac:dyDescent="0.25">
      <c r="B67" s="232"/>
    </row>
    <row r="68" spans="2:2" x14ac:dyDescent="0.25">
      <c r="B68" s="232"/>
    </row>
    <row r="69" spans="2:2" x14ac:dyDescent="0.25">
      <c r="B69" s="232"/>
    </row>
    <row r="70" spans="2:2" x14ac:dyDescent="0.25">
      <c r="B70" s="233"/>
    </row>
    <row r="71" spans="2:2" x14ac:dyDescent="0.25">
      <c r="B71" s="232"/>
    </row>
    <row r="72" spans="2:2" x14ac:dyDescent="0.25">
      <c r="B72" s="232"/>
    </row>
    <row r="73" spans="2:2" x14ac:dyDescent="0.25">
      <c r="B73" s="232"/>
    </row>
    <row r="74" spans="2:2" x14ac:dyDescent="0.25">
      <c r="B74" s="232"/>
    </row>
    <row r="75" spans="2:2" x14ac:dyDescent="0.25">
      <c r="B75" s="232"/>
    </row>
    <row r="76" spans="2:2" x14ac:dyDescent="0.25">
      <c r="B76" s="232"/>
    </row>
    <row r="77" spans="2:2" x14ac:dyDescent="0.25">
      <c r="B77" s="232"/>
    </row>
    <row r="78" spans="2:2" x14ac:dyDescent="0.25">
      <c r="B78" s="232"/>
    </row>
    <row r="79" spans="2:2" x14ac:dyDescent="0.25">
      <c r="B79" s="232"/>
    </row>
    <row r="80" spans="2:2" x14ac:dyDescent="0.25">
      <c r="B80" s="232"/>
    </row>
    <row r="81" spans="2:2" x14ac:dyDescent="0.25">
      <c r="B81" s="232"/>
    </row>
    <row r="82" spans="2:2" x14ac:dyDescent="0.25">
      <c r="B82" s="232"/>
    </row>
    <row r="83" spans="2:2" x14ac:dyDescent="0.25">
      <c r="B83" s="232"/>
    </row>
    <row r="84" spans="2:2" x14ac:dyDescent="0.25">
      <c r="B84" s="232"/>
    </row>
    <row r="85" spans="2:2" x14ac:dyDescent="0.25">
      <c r="B85" s="232"/>
    </row>
    <row r="86" spans="2:2" x14ac:dyDescent="0.25">
      <c r="B86" s="232"/>
    </row>
    <row r="87" spans="2:2" x14ac:dyDescent="0.25">
      <c r="B87" s="233"/>
    </row>
    <row r="89" spans="2:2" x14ac:dyDescent="0.25">
      <c r="B89" s="233"/>
    </row>
    <row r="90" spans="2:2" x14ac:dyDescent="0.25">
      <c r="B90" s="233"/>
    </row>
    <row r="91" spans="2:2" x14ac:dyDescent="0.25">
      <c r="B91" s="232"/>
    </row>
    <row r="92" spans="2:2" x14ac:dyDescent="0.25">
      <c r="B92" s="232"/>
    </row>
    <row r="93" spans="2:2" x14ac:dyDescent="0.25">
      <c r="B93" s="232"/>
    </row>
    <row r="94" spans="2:2" x14ac:dyDescent="0.25">
      <c r="B94" s="232"/>
    </row>
    <row r="95" spans="2:2" x14ac:dyDescent="0.25">
      <c r="B95" s="232"/>
    </row>
    <row r="96" spans="2:2" x14ac:dyDescent="0.25">
      <c r="B96" s="232"/>
    </row>
    <row r="97" spans="2:2" x14ac:dyDescent="0.25">
      <c r="B97" s="232"/>
    </row>
    <row r="98" spans="2:2" x14ac:dyDescent="0.25">
      <c r="B98" s="232"/>
    </row>
    <row r="99" spans="2:2" x14ac:dyDescent="0.25">
      <c r="B99" s="232"/>
    </row>
    <row r="100" spans="2:2" x14ac:dyDescent="0.25">
      <c r="B100" s="232"/>
    </row>
    <row r="101" spans="2:2" x14ac:dyDescent="0.25">
      <c r="B101" s="232"/>
    </row>
    <row r="102" spans="2:2" x14ac:dyDescent="0.25">
      <c r="B102" s="232"/>
    </row>
    <row r="103" spans="2:2" x14ac:dyDescent="0.25">
      <c r="B103" s="232"/>
    </row>
    <row r="104" spans="2:2" x14ac:dyDescent="0.25">
      <c r="B104" s="232"/>
    </row>
    <row r="105" spans="2:2" x14ac:dyDescent="0.25">
      <c r="B105" s="232"/>
    </row>
    <row r="106" spans="2:2" x14ac:dyDescent="0.25">
      <c r="B106" s="232"/>
    </row>
    <row r="107" spans="2:2" x14ac:dyDescent="0.25">
      <c r="B107" s="232"/>
    </row>
    <row r="108" spans="2:2" x14ac:dyDescent="0.25">
      <c r="B108" s="233"/>
    </row>
    <row r="110" spans="2:2" x14ac:dyDescent="0.25">
      <c r="B110" s="233"/>
    </row>
    <row r="111" spans="2:2" x14ac:dyDescent="0.25">
      <c r="B111" s="232"/>
    </row>
    <row r="112" spans="2:2" x14ac:dyDescent="0.25">
      <c r="B112" s="232"/>
    </row>
    <row r="113" spans="2:2" x14ac:dyDescent="0.25">
      <c r="B113" s="232"/>
    </row>
    <row r="114" spans="2:2" x14ac:dyDescent="0.25">
      <c r="B114" s="232"/>
    </row>
    <row r="115" spans="2:2" x14ac:dyDescent="0.25">
      <c r="B115" s="232"/>
    </row>
    <row r="116" spans="2:2" x14ac:dyDescent="0.25">
      <c r="B116" s="232"/>
    </row>
    <row r="117" spans="2:2" x14ac:dyDescent="0.25">
      <c r="B117" s="232"/>
    </row>
    <row r="118" spans="2:2" x14ac:dyDescent="0.25">
      <c r="B118" s="232"/>
    </row>
    <row r="119" spans="2:2" x14ac:dyDescent="0.25">
      <c r="B119" s="232"/>
    </row>
    <row r="120" spans="2:2" x14ac:dyDescent="0.25">
      <c r="B120" s="232"/>
    </row>
    <row r="121" spans="2:2" x14ac:dyDescent="0.25">
      <c r="B121" s="232"/>
    </row>
    <row r="122" spans="2:2" x14ac:dyDescent="0.25">
      <c r="B122" s="232"/>
    </row>
    <row r="123" spans="2:2" x14ac:dyDescent="0.25">
      <c r="B123" s="232"/>
    </row>
    <row r="124" spans="2:2" x14ac:dyDescent="0.25">
      <c r="B124" s="232"/>
    </row>
    <row r="125" spans="2:2" x14ac:dyDescent="0.25">
      <c r="B125" s="232"/>
    </row>
    <row r="126" spans="2:2" x14ac:dyDescent="0.25">
      <c r="B126" s="233"/>
    </row>
    <row r="128" spans="2:2" x14ac:dyDescent="0.25">
      <c r="B128" s="233"/>
    </row>
    <row r="130" spans="2:2" x14ac:dyDescent="0.25">
      <c r="B130" s="232"/>
    </row>
    <row r="131" spans="2:2" x14ac:dyDescent="0.25">
      <c r="B131" s="232"/>
    </row>
    <row r="132" spans="2:2" x14ac:dyDescent="0.25">
      <c r="B132" s="232"/>
    </row>
    <row r="133" spans="2:2" x14ac:dyDescent="0.25">
      <c r="B133" s="232"/>
    </row>
    <row r="134" spans="2:2" x14ac:dyDescent="0.25">
      <c r="B134" s="232"/>
    </row>
    <row r="135" spans="2:2" x14ac:dyDescent="0.25">
      <c r="B135" s="232"/>
    </row>
    <row r="136" spans="2:2" x14ac:dyDescent="0.25">
      <c r="B136" s="232"/>
    </row>
    <row r="137" spans="2:2" x14ac:dyDescent="0.25">
      <c r="B137" s="232"/>
    </row>
    <row r="138" spans="2:2" x14ac:dyDescent="0.25">
      <c r="B138" s="233"/>
    </row>
  </sheetData>
  <pageMargins left="0.23622047244094491" right="0.23622047244094491" top="0.51181102362204722" bottom="0.51181102362204722" header="0.31496062992125984" footer="0.31496062992125984"/>
  <pageSetup paperSize="9" orientation="portrait" r:id="rId1"/>
  <colBreaks count="1" manualBreakCount="1">
    <brk id="1"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O62"/>
  <sheetViews>
    <sheetView topLeftCell="A13" workbookViewId="0">
      <selection activeCell="D10" sqref="D10"/>
    </sheetView>
  </sheetViews>
  <sheetFormatPr defaultColWidth="8.85546875" defaultRowHeight="15" x14ac:dyDescent="0.25"/>
  <cols>
    <col min="1" max="1" width="8.85546875" style="86"/>
    <col min="2" max="2" width="18.7109375" style="86" bestFit="1" customWidth="1"/>
    <col min="3" max="3" width="8.7109375" style="86" customWidth="1"/>
    <col min="4" max="7" width="5.7109375" style="86" customWidth="1"/>
    <col min="8" max="8" width="5.140625" style="86" bestFit="1" customWidth="1"/>
    <col min="9" max="18" width="5.7109375" style="86" customWidth="1"/>
    <col min="19" max="16384" width="8.85546875" style="86"/>
  </cols>
  <sheetData>
    <row r="1" spans="2:15" ht="12" customHeight="1" x14ac:dyDescent="0.25"/>
    <row r="2" spans="2:15" ht="12" customHeight="1" x14ac:dyDescent="0.25">
      <c r="C2" s="108" t="s">
        <v>55</v>
      </c>
      <c r="I2" s="109"/>
    </row>
    <row r="3" spans="2:15" ht="12" customHeight="1" x14ac:dyDescent="0.25"/>
    <row r="4" spans="2:15" ht="12" customHeight="1" thickBot="1" x14ac:dyDescent="0.3">
      <c r="B4" s="106"/>
      <c r="C4" s="87"/>
      <c r="D4" s="106"/>
      <c r="E4" s="106"/>
      <c r="F4" s="106"/>
      <c r="G4" s="106"/>
      <c r="H4" s="106"/>
      <c r="I4" s="106"/>
      <c r="J4" s="106"/>
      <c r="K4" s="106"/>
    </row>
    <row r="5" spans="2:15" ht="12" customHeight="1" thickBot="1" x14ac:dyDescent="0.3">
      <c r="B5" s="4"/>
      <c r="C5" s="330" t="s">
        <v>58</v>
      </c>
      <c r="D5" s="304" t="s">
        <v>57</v>
      </c>
      <c r="E5" s="305"/>
      <c r="F5" s="94" t="s">
        <v>52</v>
      </c>
      <c r="G5" s="95"/>
      <c r="H5" s="94" t="s">
        <v>52</v>
      </c>
      <c r="I5" s="95"/>
      <c r="J5" s="304" t="s">
        <v>52</v>
      </c>
      <c r="K5" s="305"/>
      <c r="L5" s="304" t="s">
        <v>52</v>
      </c>
      <c r="M5" s="305"/>
      <c r="N5" s="304" t="s">
        <v>52</v>
      </c>
      <c r="O5" s="305"/>
    </row>
    <row r="6" spans="2:15" ht="12" customHeight="1" thickBot="1" x14ac:dyDescent="0.3">
      <c r="B6" s="97" t="s">
        <v>4</v>
      </c>
      <c r="C6" s="331"/>
      <c r="D6" s="98" t="s">
        <v>5</v>
      </c>
      <c r="E6" s="50" t="s">
        <v>6</v>
      </c>
      <c r="F6" s="98" t="s">
        <v>5</v>
      </c>
      <c r="G6" s="50" t="s">
        <v>6</v>
      </c>
      <c r="H6" s="98" t="s">
        <v>5</v>
      </c>
      <c r="I6" s="50" t="s">
        <v>6</v>
      </c>
      <c r="J6" s="98" t="s">
        <v>5</v>
      </c>
      <c r="K6" s="107" t="s">
        <v>6</v>
      </c>
      <c r="L6" s="98" t="s">
        <v>5</v>
      </c>
      <c r="M6" s="107" t="s">
        <v>6</v>
      </c>
      <c r="N6" s="98" t="s">
        <v>5</v>
      </c>
      <c r="O6" s="107" t="s">
        <v>6</v>
      </c>
    </row>
    <row r="7" spans="2:15" ht="12" customHeight="1" x14ac:dyDescent="0.25">
      <c r="B7" s="102"/>
      <c r="C7" s="52"/>
      <c r="D7" s="80"/>
      <c r="E7" s="81"/>
      <c r="F7" s="60"/>
      <c r="G7" s="6"/>
      <c r="H7" s="60"/>
      <c r="I7" s="6"/>
      <c r="J7" s="60"/>
      <c r="K7" s="6"/>
      <c r="L7" s="60"/>
      <c r="M7" s="6"/>
      <c r="N7" s="60"/>
      <c r="O7" s="6"/>
    </row>
    <row r="8" spans="2:15" ht="12" customHeight="1" x14ac:dyDescent="0.25">
      <c r="B8" s="103" t="s">
        <v>7</v>
      </c>
      <c r="C8" s="53">
        <v>13</v>
      </c>
      <c r="D8" s="82"/>
      <c r="E8" s="12"/>
      <c r="F8" s="61"/>
      <c r="G8" s="12"/>
      <c r="H8" s="61"/>
      <c r="I8" s="12"/>
      <c r="J8" s="61"/>
      <c r="K8" s="12"/>
      <c r="L8" s="61"/>
      <c r="M8" s="12"/>
      <c r="N8" s="61"/>
      <c r="O8" s="12"/>
    </row>
    <row r="9" spans="2:15" ht="12" customHeight="1" x14ac:dyDescent="0.25">
      <c r="B9" s="104" t="s">
        <v>22</v>
      </c>
      <c r="C9" s="54"/>
      <c r="D9" s="82"/>
      <c r="E9" s="12"/>
      <c r="F9" s="61"/>
      <c r="G9" s="12"/>
      <c r="H9" s="61"/>
      <c r="I9" s="12"/>
      <c r="J9" s="61"/>
      <c r="K9" s="12"/>
      <c r="L9" s="61"/>
      <c r="M9" s="12"/>
      <c r="N9" s="61"/>
      <c r="O9" s="12"/>
    </row>
    <row r="10" spans="2:15" ht="12" customHeight="1" x14ac:dyDescent="0.25">
      <c r="B10" s="103" t="s">
        <v>10</v>
      </c>
      <c r="C10" s="53">
        <v>22</v>
      </c>
      <c r="D10" s="82"/>
      <c r="E10" s="12"/>
      <c r="F10" s="61"/>
      <c r="G10" s="12"/>
      <c r="H10" s="61"/>
      <c r="I10" s="12"/>
      <c r="J10" s="61"/>
      <c r="K10" s="12"/>
      <c r="L10" s="61"/>
      <c r="M10" s="12"/>
      <c r="N10" s="61"/>
      <c r="O10" s="12"/>
    </row>
    <row r="11" spans="2:15" ht="12" customHeight="1" x14ac:dyDescent="0.25">
      <c r="B11" s="104" t="s">
        <v>23</v>
      </c>
      <c r="C11" s="54"/>
      <c r="D11" s="82"/>
      <c r="E11" s="12"/>
      <c r="F11" s="61"/>
      <c r="G11" s="12"/>
      <c r="H11" s="61"/>
      <c r="I11" s="12"/>
      <c r="J11" s="61"/>
      <c r="K11" s="12"/>
      <c r="L11" s="61"/>
      <c r="M11" s="12"/>
      <c r="N11" s="61"/>
      <c r="O11" s="12"/>
    </row>
    <row r="12" spans="2:15" ht="12" customHeight="1" x14ac:dyDescent="0.25">
      <c r="B12" s="103" t="s">
        <v>24</v>
      </c>
      <c r="C12" s="53">
        <v>22</v>
      </c>
      <c r="D12" s="82"/>
      <c r="E12" s="12"/>
      <c r="F12" s="61"/>
      <c r="G12" s="12"/>
      <c r="H12" s="61"/>
      <c r="I12" s="12"/>
      <c r="J12" s="61"/>
      <c r="K12" s="12"/>
      <c r="L12" s="61"/>
      <c r="M12" s="12"/>
      <c r="N12" s="61"/>
      <c r="O12" s="12"/>
    </row>
    <row r="13" spans="2:15" ht="12" customHeight="1" x14ac:dyDescent="0.25">
      <c r="B13" s="104" t="s">
        <v>19</v>
      </c>
      <c r="C13" s="54"/>
      <c r="D13" s="82"/>
      <c r="E13" s="12"/>
      <c r="F13" s="61"/>
      <c r="G13" s="12"/>
      <c r="H13" s="61"/>
      <c r="I13" s="12"/>
      <c r="J13" s="61"/>
      <c r="K13" s="12"/>
      <c r="L13" s="61"/>
      <c r="M13" s="12"/>
      <c r="N13" s="61"/>
      <c r="O13" s="12"/>
    </row>
    <row r="14" spans="2:15" ht="12" customHeight="1" x14ac:dyDescent="0.25">
      <c r="B14" s="103" t="s">
        <v>25</v>
      </c>
      <c r="C14" s="53">
        <v>26</v>
      </c>
      <c r="D14" s="82"/>
      <c r="E14" s="12"/>
      <c r="F14" s="61"/>
      <c r="G14" s="12"/>
      <c r="H14" s="61"/>
      <c r="I14" s="12"/>
      <c r="J14" s="61"/>
      <c r="K14" s="12"/>
      <c r="L14" s="61"/>
      <c r="M14" s="12"/>
      <c r="N14" s="61"/>
      <c r="O14" s="12"/>
    </row>
    <row r="15" spans="2:15" ht="12" customHeight="1" x14ac:dyDescent="0.25">
      <c r="B15" s="104" t="s">
        <v>20</v>
      </c>
      <c r="C15" s="54"/>
      <c r="D15" s="82"/>
      <c r="E15" s="12"/>
      <c r="F15" s="61"/>
      <c r="G15" s="12"/>
      <c r="H15" s="61"/>
      <c r="I15" s="12"/>
      <c r="J15" s="61"/>
      <c r="K15" s="12"/>
      <c r="L15" s="61"/>
      <c r="M15" s="12"/>
      <c r="N15" s="61"/>
      <c r="O15" s="12"/>
    </row>
    <row r="16" spans="2:15" ht="12" customHeight="1" x14ac:dyDescent="0.25">
      <c r="B16" s="103" t="s">
        <v>8</v>
      </c>
      <c r="C16" s="53">
        <v>15</v>
      </c>
      <c r="D16" s="82"/>
      <c r="E16" s="12"/>
      <c r="F16" s="61"/>
      <c r="G16" s="12"/>
      <c r="H16" s="61"/>
      <c r="I16" s="12"/>
      <c r="J16" s="61"/>
      <c r="K16" s="12"/>
      <c r="L16" s="61"/>
      <c r="M16" s="12"/>
      <c r="N16" s="61"/>
      <c r="O16" s="12"/>
    </row>
    <row r="17" spans="2:15" ht="12" customHeight="1" x14ac:dyDescent="0.25">
      <c r="B17" s="104" t="s">
        <v>26</v>
      </c>
      <c r="C17" s="54"/>
      <c r="D17" s="82"/>
      <c r="E17" s="12"/>
      <c r="F17" s="61"/>
      <c r="G17" s="12"/>
      <c r="H17" s="61"/>
      <c r="I17" s="12"/>
      <c r="J17" s="61"/>
      <c r="K17" s="12"/>
      <c r="L17" s="61"/>
      <c r="M17" s="12"/>
      <c r="N17" s="61"/>
      <c r="O17" s="12"/>
    </row>
    <row r="18" spans="2:15" ht="12" customHeight="1" x14ac:dyDescent="0.25">
      <c r="B18" s="103" t="s">
        <v>9</v>
      </c>
      <c r="C18" s="53">
        <v>14</v>
      </c>
      <c r="D18" s="82"/>
      <c r="E18" s="12"/>
      <c r="F18" s="61"/>
      <c r="G18" s="12"/>
      <c r="H18" s="61"/>
      <c r="I18" s="12"/>
      <c r="J18" s="61"/>
      <c r="K18" s="12"/>
      <c r="L18" s="61"/>
      <c r="M18" s="12"/>
      <c r="N18" s="61"/>
      <c r="O18" s="12"/>
    </row>
    <row r="19" spans="2:15" ht="12" customHeight="1" x14ac:dyDescent="0.25">
      <c r="B19" s="104" t="s">
        <v>37</v>
      </c>
      <c r="C19" s="54"/>
      <c r="D19" s="82"/>
      <c r="E19" s="12"/>
      <c r="F19" s="61"/>
      <c r="G19" s="12"/>
      <c r="H19" s="61"/>
      <c r="I19" s="12"/>
      <c r="J19" s="61"/>
      <c r="K19" s="12"/>
      <c r="L19" s="61"/>
      <c r="M19" s="12"/>
      <c r="N19" s="61"/>
      <c r="O19" s="12"/>
    </row>
    <row r="20" spans="2:15" ht="12" customHeight="1" x14ac:dyDescent="0.25">
      <c r="B20" s="103" t="s">
        <v>11</v>
      </c>
      <c r="C20" s="53">
        <v>15</v>
      </c>
      <c r="D20" s="82"/>
      <c r="E20" s="12"/>
      <c r="F20" s="61"/>
      <c r="G20" s="12"/>
      <c r="H20" s="61"/>
      <c r="I20" s="12"/>
      <c r="J20" s="61"/>
      <c r="K20" s="12"/>
      <c r="L20" s="61"/>
      <c r="M20" s="12"/>
      <c r="N20" s="61"/>
      <c r="O20" s="12"/>
    </row>
    <row r="21" spans="2:15" ht="12" customHeight="1" x14ac:dyDescent="0.25">
      <c r="B21" s="104" t="s">
        <v>38</v>
      </c>
      <c r="C21" s="54"/>
      <c r="D21" s="82"/>
      <c r="E21" s="12"/>
      <c r="F21" s="61"/>
      <c r="G21" s="12"/>
      <c r="H21" s="61"/>
      <c r="I21" s="12"/>
      <c r="J21" s="61"/>
      <c r="K21" s="12"/>
      <c r="L21" s="61"/>
      <c r="M21" s="12"/>
      <c r="N21" s="61"/>
      <c r="O21" s="12"/>
    </row>
    <row r="22" spans="2:15" ht="12" customHeight="1" x14ac:dyDescent="0.25">
      <c r="B22" s="103" t="s">
        <v>13</v>
      </c>
      <c r="C22" s="53">
        <v>19</v>
      </c>
      <c r="D22" s="82"/>
      <c r="E22" s="12"/>
      <c r="F22" s="61"/>
      <c r="G22" s="12"/>
      <c r="H22" s="61"/>
      <c r="I22" s="12"/>
      <c r="J22" s="61"/>
      <c r="K22" s="12"/>
      <c r="L22" s="61"/>
      <c r="M22" s="12"/>
      <c r="N22" s="61"/>
      <c r="O22" s="12"/>
    </row>
    <row r="23" spans="2:15" ht="12" customHeight="1" x14ac:dyDescent="0.25">
      <c r="B23" s="104" t="s">
        <v>53</v>
      </c>
      <c r="C23" s="54"/>
      <c r="D23" s="82"/>
      <c r="E23" s="12"/>
      <c r="F23" s="61"/>
      <c r="G23" s="12"/>
      <c r="H23" s="61"/>
      <c r="I23" s="12"/>
      <c r="J23" s="61"/>
      <c r="K23" s="12"/>
      <c r="L23" s="61"/>
      <c r="M23" s="12"/>
      <c r="N23" s="61"/>
      <c r="O23" s="12"/>
    </row>
    <row r="24" spans="2:15" ht="12" customHeight="1" x14ac:dyDescent="0.25">
      <c r="B24" s="103" t="s">
        <v>12</v>
      </c>
      <c r="C24" s="53">
        <v>23</v>
      </c>
      <c r="D24" s="82"/>
      <c r="E24" s="12"/>
      <c r="F24" s="61"/>
      <c r="G24" s="12"/>
      <c r="H24" s="61"/>
      <c r="I24" s="12"/>
      <c r="J24" s="61"/>
      <c r="K24" s="12"/>
      <c r="L24" s="61"/>
      <c r="M24" s="12"/>
      <c r="N24" s="61"/>
      <c r="O24" s="12"/>
    </row>
    <row r="25" spans="2:15" ht="12" customHeight="1" x14ac:dyDescent="0.25">
      <c r="B25" s="104" t="s">
        <v>40</v>
      </c>
      <c r="C25" s="54"/>
      <c r="D25" s="82"/>
      <c r="E25" s="12"/>
      <c r="F25" s="61"/>
      <c r="G25" s="12"/>
      <c r="H25" s="61"/>
      <c r="I25" s="12"/>
      <c r="J25" s="61"/>
      <c r="K25" s="12"/>
      <c r="L25" s="61"/>
      <c r="M25" s="12"/>
      <c r="N25" s="61"/>
      <c r="O25" s="12"/>
    </row>
    <row r="26" spans="2:15" ht="12" customHeight="1" x14ac:dyDescent="0.25">
      <c r="B26" s="103" t="s">
        <v>18</v>
      </c>
      <c r="C26" s="53">
        <v>24</v>
      </c>
      <c r="D26" s="82"/>
      <c r="E26" s="12"/>
      <c r="F26" s="61"/>
      <c r="G26" s="12"/>
      <c r="H26" s="61"/>
      <c r="I26" s="12"/>
      <c r="J26" s="61"/>
      <c r="K26" s="12"/>
      <c r="L26" s="61"/>
      <c r="M26" s="12"/>
      <c r="N26" s="61"/>
      <c r="O26" s="12"/>
    </row>
    <row r="27" spans="2:15" ht="12" customHeight="1" x14ac:dyDescent="0.25">
      <c r="B27" s="104" t="s">
        <v>39</v>
      </c>
      <c r="C27" s="54"/>
      <c r="D27" s="82"/>
      <c r="E27" s="12"/>
      <c r="F27" s="61"/>
      <c r="G27" s="12"/>
      <c r="H27" s="61"/>
      <c r="I27" s="12"/>
      <c r="J27" s="61"/>
      <c r="K27" s="12"/>
      <c r="L27" s="61"/>
      <c r="M27" s="12"/>
      <c r="N27" s="61"/>
      <c r="O27" s="12"/>
    </row>
    <row r="28" spans="2:15" ht="12" customHeight="1" x14ac:dyDescent="0.25">
      <c r="B28" s="103" t="s">
        <v>33</v>
      </c>
      <c r="C28" s="53">
        <v>19</v>
      </c>
      <c r="D28" s="82"/>
      <c r="E28" s="12"/>
      <c r="F28" s="61"/>
      <c r="G28" s="12"/>
      <c r="H28" s="61"/>
      <c r="I28" s="12"/>
      <c r="J28" s="61"/>
      <c r="K28" s="12"/>
      <c r="L28" s="61"/>
      <c r="M28" s="12"/>
      <c r="N28" s="61"/>
      <c r="O28" s="12"/>
    </row>
    <row r="29" spans="2:15" ht="12" customHeight="1" x14ac:dyDescent="0.25">
      <c r="B29" s="104" t="s">
        <v>32</v>
      </c>
      <c r="C29" s="54"/>
      <c r="D29" s="82"/>
      <c r="E29" s="12"/>
      <c r="F29" s="61"/>
      <c r="G29" s="12"/>
      <c r="H29" s="61"/>
      <c r="I29" s="12"/>
      <c r="J29" s="61"/>
      <c r="K29" s="12"/>
      <c r="L29" s="61"/>
      <c r="M29" s="12"/>
      <c r="N29" s="61"/>
      <c r="O29" s="12"/>
    </row>
    <row r="30" spans="2:15" ht="12" customHeight="1" x14ac:dyDescent="0.25">
      <c r="B30" s="103" t="s">
        <v>43</v>
      </c>
      <c r="C30" s="54">
        <v>20</v>
      </c>
      <c r="D30" s="82"/>
      <c r="E30" s="12"/>
      <c r="F30" s="61"/>
      <c r="G30" s="12"/>
      <c r="H30" s="61"/>
      <c r="I30" s="12"/>
      <c r="J30" s="61"/>
      <c r="K30" s="12"/>
      <c r="L30" s="61"/>
      <c r="M30" s="12"/>
      <c r="N30" s="61"/>
      <c r="O30" s="12"/>
    </row>
    <row r="31" spans="2:15" ht="12" customHeight="1" x14ac:dyDescent="0.25">
      <c r="B31" s="104" t="s">
        <v>44</v>
      </c>
      <c r="C31" s="54"/>
      <c r="D31" s="82"/>
      <c r="E31" s="12"/>
      <c r="F31" s="61"/>
      <c r="G31" s="12"/>
      <c r="H31" s="61"/>
      <c r="I31" s="12"/>
      <c r="J31" s="61"/>
      <c r="K31" s="12"/>
      <c r="L31" s="61"/>
      <c r="M31" s="12"/>
      <c r="N31" s="61"/>
      <c r="O31" s="12"/>
    </row>
    <row r="32" spans="2:15" ht="12" customHeight="1" x14ac:dyDescent="0.25">
      <c r="B32" s="103" t="s">
        <v>30</v>
      </c>
      <c r="C32" s="53">
        <v>14</v>
      </c>
      <c r="D32" s="82"/>
      <c r="E32" s="12"/>
      <c r="F32" s="61"/>
      <c r="G32" s="12"/>
      <c r="H32" s="61"/>
      <c r="I32" s="12"/>
      <c r="J32" s="61"/>
      <c r="K32" s="12"/>
      <c r="L32" s="61"/>
      <c r="M32" s="12"/>
      <c r="N32" s="61"/>
      <c r="O32" s="12"/>
    </row>
    <row r="33" spans="2:15" ht="12" customHeight="1" x14ac:dyDescent="0.25">
      <c r="B33" s="104" t="s">
        <v>41</v>
      </c>
      <c r="C33" s="53"/>
      <c r="D33" s="82"/>
      <c r="E33" s="12"/>
      <c r="F33" s="61"/>
      <c r="G33" s="12"/>
      <c r="H33" s="61"/>
      <c r="I33" s="12"/>
      <c r="J33" s="61"/>
      <c r="K33" s="12"/>
      <c r="L33" s="61"/>
      <c r="M33" s="12"/>
      <c r="N33" s="61"/>
      <c r="O33" s="12"/>
    </row>
    <row r="34" spans="2:15" ht="12" customHeight="1" x14ac:dyDescent="0.25">
      <c r="B34" s="103" t="s">
        <v>42</v>
      </c>
      <c r="C34" s="53">
        <v>4</v>
      </c>
      <c r="D34" s="82"/>
      <c r="E34" s="12"/>
      <c r="F34" s="61"/>
      <c r="G34" s="12"/>
      <c r="H34" s="61"/>
      <c r="I34" s="12"/>
      <c r="J34" s="61"/>
      <c r="K34" s="12"/>
      <c r="L34" s="61"/>
      <c r="M34" s="12"/>
      <c r="N34" s="61"/>
      <c r="O34" s="12"/>
    </row>
    <row r="35" spans="2:15" ht="12" customHeight="1" x14ac:dyDescent="0.25">
      <c r="B35" s="104" t="s">
        <v>54</v>
      </c>
      <c r="C35" s="53"/>
      <c r="D35" s="82"/>
      <c r="E35" s="12"/>
      <c r="F35" s="61"/>
      <c r="G35" s="12"/>
      <c r="H35" s="61"/>
      <c r="I35" s="12"/>
      <c r="J35" s="61"/>
      <c r="K35" s="12"/>
      <c r="L35" s="61"/>
      <c r="M35" s="12"/>
      <c r="N35" s="61"/>
      <c r="O35" s="12"/>
    </row>
    <row r="36" spans="2:15" ht="12" customHeight="1" x14ac:dyDescent="0.25">
      <c r="B36" s="103"/>
      <c r="C36" s="54"/>
      <c r="D36" s="82"/>
      <c r="E36" s="12"/>
      <c r="F36" s="61"/>
      <c r="G36" s="12"/>
      <c r="H36" s="61"/>
      <c r="I36" s="12"/>
      <c r="J36" s="61"/>
      <c r="K36" s="12"/>
      <c r="L36" s="61"/>
      <c r="M36" s="12"/>
      <c r="N36" s="61"/>
      <c r="O36" s="12"/>
    </row>
    <row r="37" spans="2:15" ht="12" customHeight="1" x14ac:dyDescent="0.25">
      <c r="B37" s="104"/>
      <c r="C37" s="54"/>
      <c r="D37" s="82"/>
      <c r="E37" s="12"/>
      <c r="F37" s="61"/>
      <c r="G37" s="12"/>
      <c r="H37" s="61"/>
      <c r="I37" s="12"/>
      <c r="J37" s="61"/>
      <c r="K37" s="12"/>
      <c r="L37" s="61"/>
      <c r="M37" s="12"/>
      <c r="N37" s="61"/>
      <c r="O37" s="12"/>
    </row>
    <row r="38" spans="2:15" ht="12" customHeight="1" x14ac:dyDescent="0.25">
      <c r="B38" s="103"/>
      <c r="C38" s="54"/>
      <c r="D38" s="82"/>
      <c r="E38" s="12"/>
      <c r="F38" s="11"/>
      <c r="G38" s="12"/>
      <c r="H38" s="11"/>
      <c r="I38" s="12"/>
      <c r="J38" s="11"/>
      <c r="K38" s="12"/>
      <c r="L38" s="11"/>
      <c r="M38" s="12"/>
      <c r="N38" s="11"/>
      <c r="O38" s="12"/>
    </row>
    <row r="39" spans="2:15" ht="12" customHeight="1" x14ac:dyDescent="0.25">
      <c r="B39" s="104"/>
      <c r="C39" s="54"/>
      <c r="D39" s="82"/>
      <c r="E39" s="12"/>
      <c r="F39" s="11"/>
      <c r="G39" s="12"/>
      <c r="H39" s="11"/>
      <c r="I39" s="12"/>
      <c r="J39" s="11"/>
      <c r="K39" s="12"/>
      <c r="L39" s="11"/>
      <c r="M39" s="12"/>
      <c r="N39" s="11"/>
      <c r="O39" s="12"/>
    </row>
    <row r="40" spans="2:15" ht="12" customHeight="1" x14ac:dyDescent="0.25">
      <c r="B40" s="103"/>
      <c r="C40" s="54"/>
      <c r="D40" s="82"/>
      <c r="E40" s="12"/>
      <c r="F40" s="11"/>
      <c r="G40" s="12"/>
      <c r="H40" s="11"/>
      <c r="I40" s="12"/>
      <c r="J40" s="11"/>
      <c r="K40" s="12"/>
      <c r="L40" s="11"/>
      <c r="M40" s="12"/>
      <c r="N40" s="11"/>
      <c r="O40" s="12"/>
    </row>
    <row r="41" spans="2:15" ht="12" customHeight="1" x14ac:dyDescent="0.25">
      <c r="B41" s="104"/>
      <c r="C41" s="54"/>
      <c r="D41" s="82"/>
      <c r="E41" s="12"/>
      <c r="F41" s="11"/>
      <c r="G41" s="12"/>
      <c r="H41" s="11"/>
      <c r="I41" s="12"/>
      <c r="J41" s="11"/>
      <c r="K41" s="12"/>
      <c r="L41" s="11"/>
      <c r="M41" s="12"/>
      <c r="N41" s="11"/>
      <c r="O41" s="12"/>
    </row>
    <row r="42" spans="2:15" ht="12" customHeight="1" x14ac:dyDescent="0.25">
      <c r="B42" s="104"/>
      <c r="C42" s="54"/>
      <c r="D42" s="82"/>
      <c r="E42" s="12"/>
      <c r="F42" s="11"/>
      <c r="G42" s="12"/>
      <c r="H42" s="11"/>
      <c r="I42" s="12"/>
      <c r="J42" s="11"/>
      <c r="K42" s="12"/>
      <c r="L42" s="11"/>
      <c r="M42" s="12"/>
      <c r="N42" s="11"/>
      <c r="O42" s="12"/>
    </row>
    <row r="43" spans="2:15" ht="12" customHeight="1" x14ac:dyDescent="0.25">
      <c r="B43" s="103"/>
      <c r="C43" s="53"/>
      <c r="D43" s="8"/>
      <c r="E43" s="12"/>
      <c r="F43" s="11"/>
      <c r="G43" s="12"/>
      <c r="H43" s="11"/>
      <c r="I43" s="12"/>
      <c r="J43" s="11"/>
      <c r="K43" s="12"/>
      <c r="L43" s="11"/>
      <c r="M43" s="12"/>
      <c r="N43" s="11"/>
      <c r="O43" s="12"/>
    </row>
    <row r="44" spans="2:15" ht="12" customHeight="1" x14ac:dyDescent="0.25">
      <c r="B44" s="104"/>
      <c r="C44" s="70"/>
      <c r="D44" s="8"/>
      <c r="E44" s="12"/>
      <c r="F44" s="11"/>
      <c r="G44" s="12"/>
      <c r="H44" s="11"/>
      <c r="I44" s="12"/>
      <c r="J44" s="11"/>
      <c r="K44" s="12"/>
      <c r="L44" s="11"/>
      <c r="M44" s="12"/>
      <c r="N44" s="11"/>
      <c r="O44" s="12"/>
    </row>
    <row r="45" spans="2:15" ht="12" customHeight="1" x14ac:dyDescent="0.25">
      <c r="B45" s="103"/>
      <c r="C45" s="70"/>
      <c r="D45" s="8"/>
      <c r="E45" s="12"/>
      <c r="F45" s="11"/>
      <c r="G45" s="12"/>
      <c r="H45" s="11"/>
      <c r="I45" s="12"/>
      <c r="J45" s="11"/>
      <c r="K45" s="12"/>
      <c r="L45" s="11"/>
      <c r="M45" s="12"/>
      <c r="N45" s="11"/>
      <c r="O45" s="12"/>
    </row>
    <row r="46" spans="2:15" ht="12" customHeight="1" thickBot="1" x14ac:dyDescent="0.3">
      <c r="B46" s="69"/>
      <c r="C46" s="55"/>
      <c r="D46" s="28"/>
      <c r="E46" s="83"/>
      <c r="F46" s="11"/>
      <c r="G46" s="12"/>
      <c r="H46" s="11"/>
      <c r="I46" s="12"/>
      <c r="J46" s="11"/>
      <c r="K46" s="12"/>
      <c r="L46" s="11"/>
      <c r="M46" s="12"/>
      <c r="N46" s="11"/>
      <c r="O46" s="12"/>
    </row>
    <row r="47" spans="2:15" ht="12" customHeight="1" thickBot="1" x14ac:dyDescent="0.3">
      <c r="B47" s="1" t="s">
        <v>14</v>
      </c>
      <c r="C47" s="51"/>
      <c r="D47" s="57"/>
      <c r="E47" s="96"/>
      <c r="F47" s="57"/>
      <c r="G47" s="14"/>
      <c r="H47" s="57"/>
      <c r="I47" s="14"/>
      <c r="J47" s="57"/>
      <c r="K47" s="14"/>
      <c r="L47" s="57"/>
      <c r="M47" s="14"/>
      <c r="N47" s="57"/>
      <c r="O47" s="14"/>
    </row>
    <row r="48" spans="2:15" ht="24" customHeight="1" x14ac:dyDescent="0.25">
      <c r="B48" s="66"/>
      <c r="C48" s="67"/>
      <c r="D48" s="332"/>
      <c r="E48" s="332"/>
      <c r="F48" s="68"/>
      <c r="G48" s="68"/>
      <c r="H48" s="68"/>
      <c r="I48" s="45"/>
      <c r="J48" s="68"/>
      <c r="K48" s="68"/>
    </row>
    <row r="49" spans="2:15" ht="12" customHeight="1" x14ac:dyDescent="0.25">
      <c r="B49" s="327" t="s">
        <v>56</v>
      </c>
      <c r="C49" s="39" t="s">
        <v>50</v>
      </c>
      <c r="D49" s="37">
        <v>5</v>
      </c>
      <c r="E49" s="37">
        <v>6</v>
      </c>
      <c r="F49" s="37">
        <v>7</v>
      </c>
      <c r="G49" s="37">
        <v>8</v>
      </c>
      <c r="H49" s="63">
        <v>9</v>
      </c>
      <c r="I49" s="89">
        <v>10</v>
      </c>
      <c r="J49" s="37">
        <v>11</v>
      </c>
      <c r="K49" s="41">
        <v>12</v>
      </c>
      <c r="L49" s="37">
        <v>13</v>
      </c>
      <c r="M49" s="41">
        <v>14</v>
      </c>
      <c r="N49" s="37">
        <v>15</v>
      </c>
      <c r="O49" s="37">
        <v>16</v>
      </c>
    </row>
    <row r="50" spans="2:15" ht="12" customHeight="1" x14ac:dyDescent="0.25">
      <c r="B50" s="328"/>
      <c r="C50" s="41" t="s">
        <v>1</v>
      </c>
      <c r="D50" s="38">
        <v>3.5</v>
      </c>
      <c r="E50" s="38">
        <v>4.5</v>
      </c>
      <c r="F50" s="38">
        <v>5</v>
      </c>
      <c r="G50" s="38">
        <f>G49*0.75</f>
        <v>6</v>
      </c>
      <c r="H50" s="64">
        <v>6.5</v>
      </c>
      <c r="I50" s="90">
        <f>I49*0.75</f>
        <v>7.5</v>
      </c>
      <c r="J50" s="17">
        <v>8</v>
      </c>
      <c r="K50" s="18">
        <v>8.5</v>
      </c>
      <c r="L50" s="17">
        <v>9</v>
      </c>
      <c r="M50" s="18">
        <v>9.5</v>
      </c>
      <c r="N50" s="17">
        <v>10</v>
      </c>
      <c r="O50" s="17">
        <v>10.5</v>
      </c>
    </row>
    <row r="51" spans="2:15" ht="12" customHeight="1" x14ac:dyDescent="0.25">
      <c r="B51" s="329"/>
      <c r="C51" s="41" t="s">
        <v>2</v>
      </c>
      <c r="D51" s="38">
        <v>1.5</v>
      </c>
      <c r="E51" s="38">
        <v>1.5</v>
      </c>
      <c r="F51" s="38">
        <v>2</v>
      </c>
      <c r="G51" s="38">
        <v>2</v>
      </c>
      <c r="H51" s="64">
        <v>2.5</v>
      </c>
      <c r="I51" s="91">
        <v>2.5</v>
      </c>
      <c r="J51" s="17">
        <v>3</v>
      </c>
      <c r="K51" s="40">
        <v>3.5</v>
      </c>
      <c r="L51" s="38">
        <v>4</v>
      </c>
      <c r="M51" s="40">
        <v>4.5</v>
      </c>
      <c r="N51" s="38">
        <v>5</v>
      </c>
      <c r="O51" s="38">
        <v>5.5</v>
      </c>
    </row>
    <row r="52" spans="2:15" ht="12" customHeight="1" x14ac:dyDescent="0.25">
      <c r="B52" s="42"/>
      <c r="C52" s="42"/>
      <c r="D52" s="43"/>
      <c r="E52" s="46"/>
      <c r="F52" s="44"/>
      <c r="G52" s="44"/>
      <c r="H52" s="44"/>
      <c r="I52" s="65"/>
      <c r="J52" s="92"/>
      <c r="K52" s="44"/>
      <c r="L52" s="45"/>
      <c r="M52" s="45"/>
    </row>
    <row r="53" spans="2:15" ht="12" customHeight="1" x14ac:dyDescent="0.25">
      <c r="B53" s="327" t="s">
        <v>36</v>
      </c>
      <c r="C53" s="35" t="s">
        <v>51</v>
      </c>
      <c r="D53" s="37">
        <v>5</v>
      </c>
      <c r="E53" s="37">
        <v>6</v>
      </c>
      <c r="F53" s="37">
        <v>7</v>
      </c>
      <c r="G53" s="37">
        <v>8</v>
      </c>
      <c r="H53" s="63">
        <v>9</v>
      </c>
      <c r="I53" s="89">
        <v>10</v>
      </c>
      <c r="J53" s="37">
        <v>11</v>
      </c>
      <c r="K53" s="37">
        <v>12</v>
      </c>
      <c r="L53" s="45"/>
    </row>
    <row r="54" spans="2:15" ht="12" customHeight="1" x14ac:dyDescent="0.25">
      <c r="B54" s="328"/>
      <c r="C54" s="41" t="s">
        <v>34</v>
      </c>
      <c r="D54" s="38">
        <v>9</v>
      </c>
      <c r="E54" s="38">
        <v>11</v>
      </c>
      <c r="F54" s="38">
        <v>13</v>
      </c>
      <c r="G54" s="38">
        <v>15</v>
      </c>
      <c r="H54" s="64">
        <v>16.5</v>
      </c>
      <c r="I54" s="90">
        <v>18</v>
      </c>
      <c r="J54" s="38">
        <v>20.5</v>
      </c>
      <c r="K54" s="38">
        <v>22</v>
      </c>
      <c r="L54" s="45"/>
    </row>
    <row r="55" spans="2:15" ht="12" customHeight="1" x14ac:dyDescent="0.25">
      <c r="B55" s="329"/>
      <c r="C55" s="40" t="s">
        <v>35</v>
      </c>
      <c r="D55" s="38">
        <v>3.5</v>
      </c>
      <c r="E55" s="38">
        <v>4</v>
      </c>
      <c r="F55" s="38">
        <v>4.5</v>
      </c>
      <c r="G55" s="36">
        <v>5</v>
      </c>
      <c r="H55" s="64">
        <v>6.5</v>
      </c>
      <c r="I55" s="90">
        <v>7</v>
      </c>
      <c r="J55" s="38">
        <v>7</v>
      </c>
      <c r="K55" s="38">
        <v>7.5</v>
      </c>
      <c r="L55" s="4"/>
    </row>
    <row r="56" spans="2:15" ht="12" customHeight="1" x14ac:dyDescent="0.25"/>
    <row r="57" spans="2:15" ht="12" customHeight="1" x14ac:dyDescent="0.25">
      <c r="B57" s="2" t="s">
        <v>15</v>
      </c>
      <c r="C57" s="1"/>
      <c r="D57" s="68"/>
    </row>
    <row r="58" spans="2:15" ht="12" customHeight="1" x14ac:dyDescent="0.25">
      <c r="B58" s="1" t="s">
        <v>49</v>
      </c>
      <c r="C58" s="1"/>
      <c r="D58" s="47">
        <v>18</v>
      </c>
    </row>
    <row r="59" spans="2:15" ht="12" customHeight="1" x14ac:dyDescent="0.25">
      <c r="B59" s="1" t="s">
        <v>16</v>
      </c>
      <c r="C59" s="1"/>
      <c r="D59" s="21">
        <v>-2</v>
      </c>
    </row>
    <row r="60" spans="2:15" ht="12" customHeight="1" x14ac:dyDescent="0.25">
      <c r="B60" s="1" t="s">
        <v>17</v>
      </c>
      <c r="C60" s="1"/>
      <c r="D60" s="22">
        <v>-1</v>
      </c>
    </row>
    <row r="61" spans="2:15" ht="12" customHeight="1" x14ac:dyDescent="0.25">
      <c r="B61" s="1" t="s">
        <v>47</v>
      </c>
      <c r="C61" s="44"/>
      <c r="D61" s="23" t="s">
        <v>46</v>
      </c>
    </row>
    <row r="62" spans="2:15" ht="12" customHeight="1" x14ac:dyDescent="0.25">
      <c r="B62" s="76" t="s">
        <v>48</v>
      </c>
      <c r="C62" s="44"/>
      <c r="D62" s="79" t="s">
        <v>21</v>
      </c>
    </row>
  </sheetData>
  <mergeCells count="8">
    <mergeCell ref="B53:B55"/>
    <mergeCell ref="C5:C6"/>
    <mergeCell ref="D5:E5"/>
    <mergeCell ref="L5:M5"/>
    <mergeCell ref="N5:O5"/>
    <mergeCell ref="J5:K5"/>
    <mergeCell ref="D48:E48"/>
    <mergeCell ref="B49:B51"/>
  </mergeCells>
  <printOptions horizontalCentered="1"/>
  <pageMargins left="0.19685039370078741" right="0.11811023622047245" top="0.15748031496062992" bottom="0.15748031496062992"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I22"/>
  <sheetViews>
    <sheetView topLeftCell="A16" zoomScale="90" zoomScaleNormal="90" workbookViewId="0">
      <selection activeCell="C26" sqref="C26"/>
    </sheetView>
  </sheetViews>
  <sheetFormatPr defaultRowHeight="15" x14ac:dyDescent="0.25"/>
  <cols>
    <col min="2" max="2" width="8.85546875" style="34"/>
    <col min="3" max="3" width="72.7109375" style="93" customWidth="1"/>
    <col min="6" max="9" width="8.85546875" style="110"/>
  </cols>
  <sheetData>
    <row r="2" spans="2:3" x14ac:dyDescent="0.25">
      <c r="B2" s="34" t="s">
        <v>60</v>
      </c>
    </row>
    <row r="3" spans="2:3" x14ac:dyDescent="0.25">
      <c r="B3" s="34" t="s">
        <v>82</v>
      </c>
    </row>
    <row r="4" spans="2:3" x14ac:dyDescent="0.25">
      <c r="B4" s="34" t="s">
        <v>61</v>
      </c>
    </row>
    <row r="5" spans="2:3" ht="135" x14ac:dyDescent="0.25">
      <c r="C5" s="93" t="s">
        <v>68</v>
      </c>
    </row>
    <row r="6" spans="2:3" ht="14.45" customHeight="1" x14ac:dyDescent="0.25"/>
    <row r="7" spans="2:3" ht="14.45" customHeight="1" x14ac:dyDescent="0.25">
      <c r="B7" s="34" t="s">
        <v>83</v>
      </c>
    </row>
    <row r="8" spans="2:3" ht="30" x14ac:dyDescent="0.25">
      <c r="C8" s="93" t="s">
        <v>84</v>
      </c>
    </row>
    <row r="10" spans="2:3" x14ac:dyDescent="0.25">
      <c r="B10" s="34" t="s">
        <v>59</v>
      </c>
    </row>
    <row r="11" spans="2:3" ht="90" x14ac:dyDescent="0.25">
      <c r="C11" s="93" t="s">
        <v>66</v>
      </c>
    </row>
    <row r="12" spans="2:3" ht="60" x14ac:dyDescent="0.25">
      <c r="C12" s="93" t="s">
        <v>67</v>
      </c>
    </row>
    <row r="14" spans="2:3" x14ac:dyDescent="0.25">
      <c r="B14" s="34" t="s">
        <v>62</v>
      </c>
    </row>
    <row r="15" spans="2:3" ht="165" customHeight="1" x14ac:dyDescent="0.25">
      <c r="C15" s="93" t="s">
        <v>81</v>
      </c>
    </row>
    <row r="17" spans="2:3" x14ac:dyDescent="0.25">
      <c r="B17" s="34" t="s">
        <v>63</v>
      </c>
    </row>
    <row r="18" spans="2:3" ht="60" x14ac:dyDescent="0.25">
      <c r="C18" s="93" t="s">
        <v>64</v>
      </c>
    </row>
    <row r="19" spans="2:3" ht="30" x14ac:dyDescent="0.25">
      <c r="C19" s="93" t="s">
        <v>158</v>
      </c>
    </row>
    <row r="20" spans="2:3" x14ac:dyDescent="0.25">
      <c r="C20" s="93" t="s">
        <v>65</v>
      </c>
    </row>
    <row r="21" spans="2:3" ht="45" x14ac:dyDescent="0.25">
      <c r="C21" s="93" t="s">
        <v>132</v>
      </c>
    </row>
    <row r="22" spans="2:3" x14ac:dyDescent="0.25">
      <c r="C22" s="93" t="s">
        <v>146</v>
      </c>
    </row>
  </sheetData>
  <pageMargins left="0.39370078740157483" right="0.39370078740157483" top="0.39370078740157483" bottom="0.39370078740157483" header="0" footer="0"/>
  <pageSetup paperSize="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C71"/>
  <sheetViews>
    <sheetView topLeftCell="A49" zoomScale="90" zoomScaleNormal="90" workbookViewId="0">
      <selection activeCell="C75" sqref="C75"/>
    </sheetView>
  </sheetViews>
  <sheetFormatPr defaultRowHeight="15" x14ac:dyDescent="0.25"/>
  <cols>
    <col min="3" max="3" width="72.7109375" customWidth="1"/>
  </cols>
  <sheetData>
    <row r="3" spans="2:3" x14ac:dyDescent="0.25">
      <c r="B3" s="34" t="s">
        <v>86</v>
      </c>
      <c r="C3" s="93"/>
    </row>
    <row r="4" spans="2:3" x14ac:dyDescent="0.25">
      <c r="B4" s="34"/>
      <c r="C4" s="93"/>
    </row>
    <row r="5" spans="2:3" x14ac:dyDescent="0.25">
      <c r="B5" s="34"/>
      <c r="C5" s="139" t="s">
        <v>104</v>
      </c>
    </row>
    <row r="6" spans="2:3" x14ac:dyDescent="0.25">
      <c r="B6" s="34"/>
      <c r="C6" s="93"/>
    </row>
    <row r="7" spans="2:3" x14ac:dyDescent="0.25">
      <c r="B7" s="34"/>
      <c r="C7" s="93" t="s">
        <v>87</v>
      </c>
    </row>
    <row r="8" spans="2:3" x14ac:dyDescent="0.25">
      <c r="B8" s="34"/>
      <c r="C8" s="93"/>
    </row>
    <row r="9" spans="2:3" x14ac:dyDescent="0.25">
      <c r="B9" s="34"/>
      <c r="C9" s="93" t="s">
        <v>88</v>
      </c>
    </row>
    <row r="10" spans="2:3" x14ac:dyDescent="0.25">
      <c r="B10" s="34"/>
      <c r="C10" s="93" t="s">
        <v>89</v>
      </c>
    </row>
    <row r="11" spans="2:3" x14ac:dyDescent="0.25">
      <c r="B11" s="34"/>
      <c r="C11" s="93" t="s">
        <v>90</v>
      </c>
    </row>
    <row r="12" spans="2:3" x14ac:dyDescent="0.25">
      <c r="B12" s="34"/>
      <c r="C12" s="93"/>
    </row>
    <row r="13" spans="2:3" x14ac:dyDescent="0.25">
      <c r="B13" s="34"/>
      <c r="C13" s="93" t="s">
        <v>91</v>
      </c>
    </row>
    <row r="14" spans="2:3" x14ac:dyDescent="0.25">
      <c r="B14" s="34"/>
      <c r="C14" s="93"/>
    </row>
    <row r="15" spans="2:3" ht="75" x14ac:dyDescent="0.25">
      <c r="B15" s="34"/>
      <c r="C15" s="138" t="s">
        <v>92</v>
      </c>
    </row>
    <row r="16" spans="2:3" x14ac:dyDescent="0.25">
      <c r="B16" s="34"/>
      <c r="C16" s="93"/>
    </row>
    <row r="17" spans="2:3" x14ac:dyDescent="0.25">
      <c r="B17" s="34"/>
      <c r="C17" s="93" t="s">
        <v>93</v>
      </c>
    </row>
    <row r="18" spans="2:3" x14ac:dyDescent="0.25">
      <c r="B18" s="34"/>
      <c r="C18" s="93"/>
    </row>
    <row r="19" spans="2:3" ht="30" x14ac:dyDescent="0.25">
      <c r="B19" s="34"/>
      <c r="C19" s="93" t="s">
        <v>94</v>
      </c>
    </row>
    <row r="20" spans="2:3" x14ac:dyDescent="0.25">
      <c r="B20" s="34"/>
      <c r="C20" s="93"/>
    </row>
    <row r="21" spans="2:3" x14ac:dyDescent="0.25">
      <c r="B21" s="34"/>
      <c r="C21" s="93" t="s">
        <v>95</v>
      </c>
    </row>
    <row r="22" spans="2:3" x14ac:dyDescent="0.25">
      <c r="B22" s="34"/>
      <c r="C22" s="93"/>
    </row>
    <row r="23" spans="2:3" ht="30" x14ac:dyDescent="0.25">
      <c r="B23" s="34"/>
      <c r="C23" s="93" t="s">
        <v>133</v>
      </c>
    </row>
    <row r="24" spans="2:3" x14ac:dyDescent="0.25">
      <c r="B24" s="34"/>
      <c r="C24" s="93"/>
    </row>
    <row r="25" spans="2:3" x14ac:dyDescent="0.25">
      <c r="B25" s="34"/>
      <c r="C25" s="93" t="s">
        <v>96</v>
      </c>
    </row>
    <row r="26" spans="2:3" x14ac:dyDescent="0.25">
      <c r="B26" s="34"/>
      <c r="C26" s="93"/>
    </row>
    <row r="27" spans="2:3" ht="30" x14ac:dyDescent="0.25">
      <c r="B27" s="34"/>
      <c r="C27" s="93" t="s">
        <v>97</v>
      </c>
    </row>
    <row r="28" spans="2:3" x14ac:dyDescent="0.25">
      <c r="B28" s="34"/>
      <c r="C28" s="93"/>
    </row>
    <row r="29" spans="2:3" x14ac:dyDescent="0.25">
      <c r="B29" s="34"/>
      <c r="C29" s="93" t="s">
        <v>102</v>
      </c>
    </row>
    <row r="30" spans="2:3" x14ac:dyDescent="0.25">
      <c r="B30" s="34"/>
      <c r="C30" s="93"/>
    </row>
    <row r="31" spans="2:3" ht="75" x14ac:dyDescent="0.25">
      <c r="B31" s="34"/>
      <c r="C31" s="138" t="s">
        <v>117</v>
      </c>
    </row>
    <row r="32" spans="2:3" ht="60" x14ac:dyDescent="0.25">
      <c r="B32" s="34"/>
      <c r="C32" s="93" t="s">
        <v>98</v>
      </c>
    </row>
    <row r="33" spans="2:3" ht="30" x14ac:dyDescent="0.25">
      <c r="B33" s="34"/>
      <c r="C33" s="93" t="s">
        <v>99</v>
      </c>
    </row>
    <row r="34" spans="2:3" x14ac:dyDescent="0.25">
      <c r="B34" s="34"/>
      <c r="C34" s="93" t="s">
        <v>100</v>
      </c>
    </row>
    <row r="35" spans="2:3" x14ac:dyDescent="0.25">
      <c r="B35" s="34"/>
      <c r="C35" s="93"/>
    </row>
    <row r="36" spans="2:3" x14ac:dyDescent="0.25">
      <c r="B36" s="34"/>
      <c r="C36" s="180" t="s">
        <v>121</v>
      </c>
    </row>
    <row r="37" spans="2:3" ht="45" x14ac:dyDescent="0.25">
      <c r="B37" s="34"/>
      <c r="C37" s="181" t="s">
        <v>122</v>
      </c>
    </row>
    <row r="38" spans="2:3" x14ac:dyDescent="0.25">
      <c r="B38" s="34"/>
      <c r="C38" s="93"/>
    </row>
    <row r="39" spans="2:3" x14ac:dyDescent="0.25">
      <c r="B39" s="34"/>
      <c r="C39" s="93"/>
    </row>
    <row r="40" spans="2:3" x14ac:dyDescent="0.25">
      <c r="B40" s="34"/>
      <c r="C40" s="93"/>
    </row>
    <row r="41" spans="2:3" x14ac:dyDescent="0.25">
      <c r="B41" s="34"/>
      <c r="C41" s="93"/>
    </row>
    <row r="42" spans="2:3" x14ac:dyDescent="0.25">
      <c r="B42" s="34"/>
      <c r="C42" s="139" t="s">
        <v>101</v>
      </c>
    </row>
    <row r="43" spans="2:3" x14ac:dyDescent="0.25">
      <c r="B43" s="34"/>
      <c r="C43" s="93"/>
    </row>
    <row r="44" spans="2:3" x14ac:dyDescent="0.25">
      <c r="B44" s="34"/>
      <c r="C44" s="93" t="s">
        <v>103</v>
      </c>
    </row>
    <row r="45" spans="2:3" x14ac:dyDescent="0.25">
      <c r="B45" s="34"/>
      <c r="C45" s="93"/>
    </row>
    <row r="46" spans="2:3" ht="45" x14ac:dyDescent="0.25">
      <c r="B46" s="34"/>
      <c r="C46" s="93" t="s">
        <v>69</v>
      </c>
    </row>
    <row r="47" spans="2:3" x14ac:dyDescent="0.25">
      <c r="B47" s="34"/>
      <c r="C47" s="93"/>
    </row>
    <row r="48" spans="2:3" ht="90" x14ac:dyDescent="0.25">
      <c r="B48" s="34"/>
      <c r="C48" s="138" t="s">
        <v>70</v>
      </c>
    </row>
    <row r="49" spans="2:3" x14ac:dyDescent="0.25">
      <c r="B49" s="34"/>
      <c r="C49" s="93"/>
    </row>
    <row r="50" spans="2:3" x14ac:dyDescent="0.25">
      <c r="B50" s="34"/>
      <c r="C50" s="139" t="s">
        <v>113</v>
      </c>
    </row>
    <row r="51" spans="2:3" x14ac:dyDescent="0.25">
      <c r="B51" s="34"/>
      <c r="C51" s="93"/>
    </row>
    <row r="52" spans="2:3" x14ac:dyDescent="0.25">
      <c r="B52" s="34"/>
      <c r="C52" s="93" t="s">
        <v>114</v>
      </c>
    </row>
    <row r="53" spans="2:3" x14ac:dyDescent="0.25">
      <c r="B53" s="34"/>
      <c r="C53" s="93"/>
    </row>
    <row r="54" spans="2:3" ht="60" x14ac:dyDescent="0.25">
      <c r="B54" s="34"/>
      <c r="C54" s="93" t="s">
        <v>116</v>
      </c>
    </row>
    <row r="55" spans="2:3" ht="45" x14ac:dyDescent="0.25">
      <c r="B55" s="34"/>
      <c r="C55" s="93" t="s">
        <v>115</v>
      </c>
    </row>
    <row r="57" spans="2:3" x14ac:dyDescent="0.25">
      <c r="C57" t="s">
        <v>120</v>
      </c>
    </row>
    <row r="59" spans="2:3" s="93" customFormat="1" ht="30" x14ac:dyDescent="0.25">
      <c r="C59" s="93" t="s">
        <v>119</v>
      </c>
    </row>
    <row r="60" spans="2:3" s="93" customFormat="1" x14ac:dyDescent="0.25"/>
    <row r="61" spans="2:3" s="93" customFormat="1" x14ac:dyDescent="0.25"/>
    <row r="62" spans="2:3" s="93" customFormat="1" x14ac:dyDescent="0.25"/>
    <row r="63" spans="2:3" s="93" customFormat="1" x14ac:dyDescent="0.25"/>
    <row r="64" spans="2:3" s="93" customFormat="1" x14ac:dyDescent="0.25"/>
    <row r="65" s="93" customFormat="1" x14ac:dyDescent="0.25"/>
    <row r="66" s="93" customFormat="1" x14ac:dyDescent="0.25"/>
    <row r="67" s="93" customFormat="1" x14ac:dyDescent="0.25"/>
    <row r="68" s="93" customFormat="1" x14ac:dyDescent="0.25"/>
    <row r="69" s="93" customFormat="1" x14ac:dyDescent="0.25"/>
    <row r="70" s="93" customFormat="1" x14ac:dyDescent="0.25"/>
    <row r="71" s="93" customFormat="1" x14ac:dyDescent="0.25"/>
  </sheetData>
  <pageMargins left="0.39370078740157483" right="0.39370078740157483" top="0.39370078740157483" bottom="0.39370078740157483" header="0" footer="0"/>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5</vt:i4>
      </vt:variant>
    </vt:vector>
  </HeadingPairs>
  <TitlesOfParts>
    <vt:vector size="10" baseType="lpstr">
      <vt:lpstr>Results</vt:lpstr>
      <vt:lpstr>Minutes</vt:lpstr>
      <vt:lpstr>Latest Results - H'cp</vt:lpstr>
      <vt:lpstr>Rules of Mohgs</vt:lpstr>
      <vt:lpstr>Rules of Mohgs (ii)</vt:lpstr>
      <vt:lpstr>'Latest Results - H''cp'!Print_Area</vt:lpstr>
      <vt:lpstr>Minutes!Print_Area</vt:lpstr>
      <vt:lpstr>Results!Print_Area</vt:lpstr>
      <vt:lpstr>'Rules of Mohgs'!Print_Area</vt:lpstr>
      <vt:lpstr>'Rules of Mohgs (ii)'!Print_Area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2017-01-04T07:05:51Z</dcterms:modified>
</cp:coreProperties>
</file>